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0" yWindow="0" windowWidth="24540" windowHeight="15620" tabRatio="500"/>
  </bookViews>
  <sheets>
    <sheet name="Abrechnung" sheetId="3" r:id="rId1"/>
  </sheets>
  <definedNames>
    <definedName name="_xlnm.Print_Area" localSheetId="0">Abrechnung!$C$8:$N$34,Abrechnung!$A$1:$C$6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4" i="3" l="1"/>
  <c r="L34" i="3"/>
  <c r="J34" i="3"/>
  <c r="D34" i="3"/>
  <c r="F34" i="3"/>
  <c r="H34" i="3"/>
  <c r="M33" i="3"/>
  <c r="K33" i="3"/>
  <c r="I33" i="3"/>
  <c r="G33" i="3"/>
  <c r="E33" i="3"/>
  <c r="C33" i="3"/>
  <c r="N22" i="3"/>
  <c r="N20" i="3"/>
  <c r="M21" i="3"/>
  <c r="L22" i="3"/>
  <c r="L20" i="3"/>
  <c r="K21" i="3"/>
  <c r="J22" i="3"/>
  <c r="J20" i="3"/>
  <c r="I21" i="3"/>
  <c r="D19" i="3"/>
  <c r="C3" i="3"/>
  <c r="C4" i="3"/>
  <c r="C6" i="3"/>
  <c r="H22" i="3"/>
  <c r="H20" i="3"/>
  <c r="G21" i="3"/>
  <c r="C5" i="3"/>
  <c r="F22" i="3"/>
  <c r="F20" i="3"/>
  <c r="E21" i="3"/>
  <c r="D22" i="3"/>
  <c r="D20" i="3"/>
  <c r="C21" i="3"/>
  <c r="J19" i="3"/>
  <c r="H19" i="3"/>
  <c r="F19" i="3"/>
  <c r="H23" i="3"/>
  <c r="F23" i="3"/>
  <c r="D23" i="3"/>
  <c r="N23" i="3"/>
  <c r="N19" i="3"/>
  <c r="L23" i="3"/>
  <c r="L19" i="3"/>
  <c r="J23" i="3"/>
  <c r="J33" i="3"/>
  <c r="H33" i="3"/>
  <c r="F33" i="3"/>
  <c r="C25" i="3"/>
  <c r="B45" i="3"/>
  <c r="N37" i="3"/>
  <c r="B44" i="3"/>
  <c r="L39" i="3"/>
  <c r="L37" i="3"/>
  <c r="B43" i="3"/>
  <c r="J39" i="3"/>
  <c r="J37" i="3"/>
  <c r="B42" i="3"/>
  <c r="H39" i="3"/>
  <c r="H37" i="3"/>
  <c r="B41" i="3"/>
  <c r="F39" i="3"/>
  <c r="F37" i="3"/>
  <c r="B40" i="3"/>
  <c r="D39" i="3"/>
  <c r="D37" i="3"/>
  <c r="A44" i="3"/>
  <c r="A42" i="3"/>
  <c r="N39" i="3"/>
  <c r="A45" i="3"/>
  <c r="A43" i="3"/>
  <c r="A41" i="3"/>
  <c r="A40" i="3"/>
  <c r="M39" i="3"/>
  <c r="K39" i="3"/>
  <c r="I39" i="3"/>
  <c r="G39" i="3"/>
  <c r="E39" i="3"/>
  <c r="N33" i="3"/>
  <c r="M34" i="3"/>
  <c r="L33" i="3"/>
  <c r="K34" i="3"/>
  <c r="I34" i="3"/>
  <c r="G34" i="3"/>
  <c r="E34" i="3"/>
  <c r="D33" i="3"/>
  <c r="C39" i="3"/>
  <c r="C34" i="3"/>
</calcChain>
</file>

<file path=xl/comments1.xml><?xml version="1.0" encoding="utf-8"?>
<comments xmlns="http://schemas.openxmlformats.org/spreadsheetml/2006/main">
  <authors>
    <author>Malte Lassen</author>
  </authors>
  <commentList>
    <comment ref="C4" authorId="0">
      <text>
        <r>
          <rPr>
            <sz val="9"/>
            <color indexed="81"/>
            <rFont val="Calibri"/>
            <family val="2"/>
          </rPr>
          <t>Zahl aktualisiert sich automatisch gemäß der Anzahl der in der Ausgabentabelle eingegebenen Namen</t>
        </r>
      </text>
    </comment>
    <comment ref="C37" authorId="0">
      <text>
        <r>
          <rPr>
            <sz val="9"/>
            <color indexed="81"/>
            <rFont val="Calibri"/>
            <family val="2"/>
          </rPr>
          <t xml:space="preserve">Mit der Kontrollsumme wird kontrolliert, ob nach Saldierung der Einnahmen und Ausgaben, die betreffen Person im Plus oder im Minus dasteht. </t>
        </r>
        <r>
          <rPr>
            <b/>
            <sz val="9"/>
            <color indexed="81"/>
            <rFont val="Calibri"/>
            <family val="2"/>
          </rPr>
          <t>Die Kontrollsumme muss am Ende inderalerweise 0,00 € ergeben.</t>
        </r>
        <r>
          <rPr>
            <sz val="9"/>
            <color indexed="81"/>
            <rFont val="Calibri"/>
            <family val="2"/>
          </rPr>
          <t xml:space="preserve">
Dies wird erreich, indem unten in der Tabelle jeder Person individuelle Zahlungsbeiträge zugewiesen werden
</t>
        </r>
      </text>
    </comment>
  </commentList>
</comments>
</file>

<file path=xl/sharedStrings.xml><?xml version="1.0" encoding="utf-8"?>
<sst xmlns="http://schemas.openxmlformats.org/spreadsheetml/2006/main" count="47" uniqueCount="27">
  <si>
    <t>Update:</t>
  </si>
  <si>
    <t>Kontrollsumme</t>
  </si>
  <si>
    <t>Anzahl der Zahler</t>
  </si>
  <si>
    <t>Mit dieser Tabelle kann jedem ein individueller Zahlungsbetrag zugewisesen werden</t>
  </si>
  <si>
    <t>eigener Anteil</t>
  </si>
  <si>
    <t>Gesamtausgaben</t>
  </si>
  <si>
    <t>Ausgaben der Gruppe</t>
  </si>
  <si>
    <t>Rewe Einkauf</t>
  </si>
  <si>
    <t>Meu Charter</t>
  </si>
  <si>
    <t>Anzahl Rabattempfänger</t>
  </si>
  <si>
    <t>Gruppenanteil</t>
  </si>
  <si>
    <t>Eigene Ausgaben</t>
  </si>
  <si>
    <t>Anteilig jeder (ohne Rabatte)</t>
  </si>
  <si>
    <t>Sky einkauf</t>
  </si>
  <si>
    <t>Hier oben nur die Namen der Teilnehmer und die entsprechenden Werte in die Tabelle eintragen, der Rest geht automatisch</t>
  </si>
  <si>
    <t>Crew 1</t>
  </si>
  <si>
    <t>Crew 2</t>
  </si>
  <si>
    <t>Brötchen</t>
  </si>
  <si>
    <t>Hafengeld</t>
  </si>
  <si>
    <t>Geldleihe von Crew 2</t>
  </si>
  <si>
    <t>Geldleihe an Crew 1</t>
  </si>
  <si>
    <t>Törn 2012</t>
  </si>
  <si>
    <t>Wann?</t>
  </si>
  <si>
    <t>überwiesene Meu-Charter an Skipper</t>
  </si>
  <si>
    <t>Meu Charter von Crew 1 erhalten</t>
  </si>
  <si>
    <t>Skipper</t>
  </si>
  <si>
    <t>Differenz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</si>
</sst>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\ &quot;€&quot;"/>
    <numFmt numFmtId="166" formatCode="\-\ 0.00\ &quot;€&quot;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b/>
      <sz val="14"/>
      <color rgb="FF3F3F3F"/>
      <name val="Calibri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</font>
    <font>
      <i/>
      <sz val="12"/>
      <color rgb="FF7F7F7F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i/>
      <sz val="12"/>
      <color rgb="FF3F3F3F"/>
      <name val="Calibri"/>
      <scheme val="minor"/>
    </font>
    <font>
      <i/>
      <sz val="12"/>
      <color rgb="FF7F7F7F"/>
      <name val="Calibri"/>
    </font>
    <font>
      <b/>
      <sz val="13"/>
      <color theme="3"/>
      <name val="Calibri"/>
    </font>
    <font>
      <sz val="12"/>
      <color rgb="FF000000"/>
      <name val="Calibri"/>
    </font>
    <font>
      <sz val="12"/>
      <color theme="1"/>
      <name val="Calibri"/>
    </font>
    <font>
      <b/>
      <sz val="12"/>
      <color theme="1"/>
      <name val="Calibri"/>
    </font>
    <font>
      <i/>
      <sz val="10"/>
      <color rgb="FF9C6500"/>
      <name val="Calibri"/>
      <scheme val="minor"/>
    </font>
    <font>
      <sz val="8"/>
      <name val="Calibri"/>
      <family val="2"/>
      <scheme val="minor"/>
    </font>
    <font>
      <b/>
      <u/>
      <sz val="16"/>
      <color theme="10"/>
      <name val="Calibri"/>
      <scheme val="minor"/>
    </font>
    <font>
      <b/>
      <sz val="12"/>
      <color theme="0"/>
      <name val="Calibri"/>
    </font>
    <font>
      <sz val="12"/>
      <color rgb="FFDB251C"/>
      <name val="Calibri"/>
    </font>
    <font>
      <sz val="12"/>
      <name val="Calibri"/>
      <scheme val="minor"/>
    </font>
    <font>
      <sz val="10"/>
      <color theme="3" tint="0.39997558519241921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8" tint="0.79998168889431442"/>
        <bgColor indexed="65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 tint="-0.249977111117893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3" tint="-0.249977111117893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3" tint="-0.249977111117893"/>
      </left>
      <right/>
      <top style="thin">
        <color theme="1" tint="0.499984740745262"/>
      </top>
      <bottom style="double">
        <color theme="3" tint="-0.499984740745262"/>
      </bottom>
      <diagonal/>
    </border>
    <border>
      <left style="medium">
        <color rgb="FF3F3F3F"/>
      </left>
      <right/>
      <top style="medium">
        <color rgb="FF3F3F3F"/>
      </top>
      <bottom/>
      <diagonal/>
    </border>
    <border>
      <left/>
      <right/>
      <top style="medium">
        <color rgb="FF3F3F3F"/>
      </top>
      <bottom/>
      <diagonal/>
    </border>
    <border>
      <left/>
      <right style="medium">
        <color rgb="FF3F3F3F"/>
      </right>
      <top style="medium">
        <color rgb="FF3F3F3F"/>
      </top>
      <bottom/>
      <diagonal/>
    </border>
    <border>
      <left style="medium">
        <color rgb="FF3F3F3F"/>
      </left>
      <right/>
      <top/>
      <bottom/>
      <diagonal/>
    </border>
    <border>
      <left/>
      <right style="medium">
        <color rgb="FF3F3F3F"/>
      </right>
      <top/>
      <bottom/>
      <diagonal/>
    </border>
    <border>
      <left style="medium">
        <color rgb="FF3F3F3F"/>
      </left>
      <right/>
      <top/>
      <bottom style="medium">
        <color rgb="FF3F3F3F"/>
      </bottom>
      <diagonal/>
    </border>
    <border>
      <left/>
      <right/>
      <top/>
      <bottom style="medium">
        <color rgb="FF3F3F3F"/>
      </bottom>
      <diagonal/>
    </border>
    <border>
      <left/>
      <right style="medium">
        <color rgb="FF3F3F3F"/>
      </right>
      <top/>
      <bottom style="medium">
        <color rgb="FF3F3F3F"/>
      </bottom>
      <diagonal/>
    </border>
    <border>
      <left/>
      <right style="medium">
        <color theme="3" tint="-0.249977111117893"/>
      </right>
      <top/>
      <bottom/>
      <diagonal/>
    </border>
    <border>
      <left style="thin">
        <color rgb="FF7F7F7F"/>
      </left>
      <right/>
      <top style="thin">
        <color rgb="FF7F7F7F"/>
      </top>
      <bottom style="double">
        <color theme="1"/>
      </bottom>
      <diagonal/>
    </border>
    <border>
      <left/>
      <right style="thin">
        <color rgb="FF7F7F7F"/>
      </right>
      <top style="thin">
        <color rgb="FF7F7F7F"/>
      </top>
      <bottom style="double">
        <color theme="1"/>
      </bottom>
      <diagonal/>
    </border>
    <border>
      <left style="thin">
        <color auto="1"/>
      </left>
      <right/>
      <top/>
      <bottom/>
      <diagonal/>
    </border>
    <border>
      <left style="medium">
        <color theme="3" tint="-0.249977111117893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medium">
        <color theme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/>
      </right>
      <top style="thin">
        <color theme="1" tint="0.499984740745262"/>
      </top>
      <bottom style="double">
        <color theme="3" tint="-0.499984740745262"/>
      </bottom>
      <diagonal/>
    </border>
    <border>
      <left/>
      <right/>
      <top style="thin">
        <color theme="1" tint="0.499984740745262"/>
      </top>
      <bottom style="double">
        <color theme="3" tint="-0.499984740745262"/>
      </bottom>
      <diagonal/>
    </border>
    <border>
      <left style="thin">
        <color theme="1" tint="0.499984740745262"/>
      </left>
      <right style="medium">
        <color theme="1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/>
      </left>
      <right/>
      <top style="thin">
        <color theme="1" tint="0.499984740745262"/>
      </top>
      <bottom style="double">
        <color theme="3" tint="-0.499984740745262"/>
      </bottom>
      <diagonal/>
    </border>
    <border>
      <left style="medium">
        <color theme="1"/>
      </left>
      <right style="thin">
        <color rgb="FF808080"/>
      </right>
      <top/>
      <bottom style="thin">
        <color rgb="FF808080"/>
      </bottom>
      <diagonal/>
    </border>
    <border>
      <left/>
      <right style="medium">
        <color theme="1"/>
      </right>
      <top/>
      <bottom style="thin">
        <color rgb="FF808080"/>
      </bottom>
      <diagonal/>
    </border>
    <border>
      <left style="medium">
        <color theme="1"/>
      </left>
      <right style="thin">
        <color theme="1" tint="0.499984740745262"/>
      </right>
      <top/>
      <bottom style="medium">
        <color theme="1"/>
      </bottom>
      <diagonal/>
    </border>
    <border>
      <left style="medium">
        <color theme="1"/>
      </left>
      <right style="thin">
        <color theme="1" tint="0.499984740745262"/>
      </right>
      <top style="thin">
        <color theme="1" tint="0.499984740745262"/>
      </top>
      <bottom style="double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double">
        <color theme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/>
      </bottom>
      <diagonal/>
    </border>
    <border>
      <left style="medium">
        <color theme="3" tint="-0.249977111117893"/>
      </left>
      <right style="thin">
        <color theme="1" tint="0.499984740745262"/>
      </right>
      <top style="thin">
        <color theme="1" tint="0.499984740745262"/>
      </top>
      <bottom style="double">
        <color theme="3" tint="-0.249977111117893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double">
        <color theme="3" tint="-0.249977111117893"/>
      </bottom>
      <diagonal/>
    </border>
    <border>
      <left style="medium">
        <color theme="1"/>
      </left>
      <right style="thin">
        <color theme="1" tint="0.499984740745262"/>
      </right>
      <top style="thin">
        <color theme="1" tint="0.499984740745262"/>
      </top>
      <bottom style="double">
        <color theme="3" tint="-0.249977111117893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3" tint="-0.249977111117893"/>
      </bottom>
      <diagonal/>
    </border>
    <border>
      <left/>
      <right style="medium">
        <color theme="1"/>
      </right>
      <top/>
      <bottom style="thin">
        <color theme="1" tint="0.499984740745262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thin">
        <color theme="1" tint="0.499984740745262"/>
      </bottom>
      <diagonal/>
    </border>
    <border>
      <left/>
      <right/>
      <top style="medium">
        <color theme="3" tint="-0.249977111117893"/>
      </top>
      <bottom style="thin">
        <color theme="1" tint="0.499984740745262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1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auto="1"/>
      </right>
      <top style="double">
        <color theme="1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theme="1" tint="0.499984740745262"/>
      </left>
      <right style="medium">
        <color theme="1"/>
      </right>
      <top style="double">
        <color theme="1"/>
      </top>
      <bottom style="thin">
        <color theme="1" tint="0.499984740745262"/>
      </bottom>
      <diagonal/>
    </border>
  </borders>
  <cellStyleXfs count="211">
    <xf numFmtId="0" fontId="0" fillId="0" borderId="0"/>
    <xf numFmtId="44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3" borderId="3" applyNumberFormat="0" applyAlignment="0" applyProtection="0"/>
    <xf numFmtId="0" fontId="6" fillId="3" borderId="2" applyNumberFormat="0" applyAlignment="0" applyProtection="0"/>
    <xf numFmtId="0" fontId="7" fillId="4" borderId="4" applyNumberFormat="0" applyAlignment="0" applyProtection="0"/>
    <xf numFmtId="0" fontId="8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9">
    <xf numFmtId="0" fontId="0" fillId="0" borderId="0" xfId="0"/>
    <xf numFmtId="14" fontId="0" fillId="0" borderId="14" xfId="0" applyNumberFormat="1" applyBorder="1" applyAlignment="1" applyProtection="1">
      <protection locked="0"/>
    </xf>
    <xf numFmtId="0" fontId="21" fillId="5" borderId="8" xfId="0" applyFont="1" applyFill="1" applyBorder="1" applyAlignment="1" applyProtection="1">
      <alignment vertical="center" wrapText="1"/>
      <protection locked="0"/>
    </xf>
    <xf numFmtId="0" fontId="21" fillId="5" borderId="6" xfId="0" applyFont="1" applyFill="1" applyBorder="1" applyAlignment="1" applyProtection="1">
      <alignment vertical="center" wrapText="1"/>
      <protection locked="0"/>
    </xf>
    <xf numFmtId="0" fontId="22" fillId="5" borderId="7" xfId="0" applyFont="1" applyFill="1" applyBorder="1" applyAlignment="1" applyProtection="1">
      <alignment vertical="center" wrapText="1"/>
      <protection locked="0"/>
    </xf>
    <xf numFmtId="8" fontId="12" fillId="3" borderId="14" xfId="3" applyNumberFormat="1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4" xfId="0" applyNumberFormat="1" applyBorder="1" applyAlignment="1" applyProtection="1">
      <alignment vertical="center"/>
    </xf>
    <xf numFmtId="164" fontId="0" fillId="0" borderId="17" xfId="0" applyNumberFormat="1" applyBorder="1" applyAlignment="1" applyProtection="1">
      <alignment vertical="center"/>
    </xf>
    <xf numFmtId="0" fontId="23" fillId="6" borderId="6" xfId="6" applyFont="1" applyFill="1" applyBorder="1" applyProtection="1"/>
    <xf numFmtId="0" fontId="5" fillId="3" borderId="3" xfId="3" applyProtection="1"/>
    <xf numFmtId="8" fontId="5" fillId="3" borderId="3" xfId="3" applyNumberFormat="1" applyAlignment="1" applyProtection="1">
      <alignment vertical="center"/>
    </xf>
    <xf numFmtId="8" fontId="5" fillId="3" borderId="3" xfId="3" applyNumberFormat="1" applyProtection="1"/>
    <xf numFmtId="0" fontId="7" fillId="9" borderId="19" xfId="5" applyFont="1" applyFill="1" applyBorder="1" applyAlignment="1" applyProtection="1">
      <alignment vertical="center"/>
    </xf>
    <xf numFmtId="8" fontId="7" fillId="4" borderId="20" xfId="5" applyNumberFormat="1" applyBorder="1" applyAlignment="1" applyProtection="1">
      <alignment vertical="center"/>
    </xf>
    <xf numFmtId="0" fontId="0" fillId="0" borderId="0" xfId="0" applyProtection="1"/>
    <xf numFmtId="0" fontId="0" fillId="0" borderId="0" xfId="0" applyBorder="1" applyProtection="1"/>
    <xf numFmtId="0" fontId="13" fillId="0" borderId="0" xfId="0" applyFont="1" applyProtection="1"/>
    <xf numFmtId="165" fontId="0" fillId="0" borderId="0" xfId="0" applyNumberFormat="1" applyProtection="1"/>
    <xf numFmtId="44" fontId="0" fillId="0" borderId="0" xfId="1" applyFont="1" applyProtection="1"/>
    <xf numFmtId="0" fontId="0" fillId="0" borderId="0" xfId="0" applyNumberFormat="1" applyBorder="1" applyAlignment="1" applyProtection="1">
      <alignment vertical="center"/>
    </xf>
    <xf numFmtId="0" fontId="24" fillId="0" borderId="0" xfId="0" applyFont="1" applyAlignment="1" applyProtection="1">
      <alignment wrapText="1"/>
    </xf>
    <xf numFmtId="0" fontId="24" fillId="0" borderId="18" xfId="0" applyFont="1" applyBorder="1" applyAlignment="1" applyProtection="1">
      <alignment wrapText="1"/>
    </xf>
    <xf numFmtId="0" fontId="22" fillId="6" borderId="6" xfId="6" applyFont="1" applyFill="1" applyBorder="1" applyProtection="1"/>
    <xf numFmtId="8" fontId="0" fillId="0" borderId="0" xfId="0" applyNumberFormat="1" applyProtection="1"/>
    <xf numFmtId="8" fontId="8" fillId="14" borderId="27" xfId="137" applyNumberFormat="1" applyFont="1" applyBorder="1" applyAlignment="1" applyProtection="1">
      <alignment vertical="center"/>
    </xf>
    <xf numFmtId="165" fontId="22" fillId="5" borderId="26" xfId="1" applyNumberFormat="1" applyFont="1" applyFill="1" applyBorder="1" applyAlignment="1" applyProtection="1">
      <alignment vertical="center"/>
      <protection locked="0"/>
    </xf>
    <xf numFmtId="165" fontId="22" fillId="5" borderId="26" xfId="0" applyNumberFormat="1" applyFont="1" applyFill="1" applyBorder="1" applyAlignment="1" applyProtection="1">
      <alignment vertical="center"/>
      <protection locked="0"/>
    </xf>
    <xf numFmtId="165" fontId="21" fillId="5" borderId="26" xfId="0" applyNumberFormat="1" applyFont="1" applyFill="1" applyBorder="1" applyAlignment="1" applyProtection="1">
      <alignment vertical="center"/>
      <protection locked="0"/>
    </xf>
    <xf numFmtId="165" fontId="23" fillId="6" borderId="26" xfId="6" applyNumberFormat="1" applyFont="1" applyFill="1" applyBorder="1" applyAlignment="1" applyProtection="1">
      <alignment vertical="center"/>
    </xf>
    <xf numFmtId="0" fontId="21" fillId="5" borderId="7" xfId="0" applyFont="1" applyFill="1" applyBorder="1" applyAlignment="1" applyProtection="1">
      <alignment vertical="center" wrapText="1"/>
      <protection locked="0"/>
    </xf>
    <xf numFmtId="0" fontId="23" fillId="6" borderId="7" xfId="6" applyFont="1" applyFill="1" applyBorder="1" applyProtection="1"/>
    <xf numFmtId="0" fontId="22" fillId="6" borderId="7" xfId="6" applyFont="1" applyFill="1" applyBorder="1" applyProtection="1"/>
    <xf numFmtId="165" fontId="21" fillId="5" borderId="31" xfId="0" applyNumberFormat="1" applyFont="1" applyFill="1" applyBorder="1" applyAlignment="1" applyProtection="1">
      <alignment vertical="center"/>
      <protection locked="0"/>
    </xf>
    <xf numFmtId="0" fontId="21" fillId="5" borderId="32" xfId="0" applyFont="1" applyFill="1" applyBorder="1" applyAlignment="1" applyProtection="1">
      <alignment vertical="center" wrapText="1"/>
      <protection locked="0"/>
    </xf>
    <xf numFmtId="0" fontId="14" fillId="5" borderId="25" xfId="0" applyFont="1" applyFill="1" applyBorder="1" applyAlignment="1" applyProtection="1">
      <alignment vertical="center" wrapText="1"/>
      <protection locked="0"/>
    </xf>
    <xf numFmtId="0" fontId="21" fillId="5" borderId="25" xfId="0" applyFont="1" applyFill="1" applyBorder="1" applyAlignment="1" applyProtection="1">
      <alignment vertical="center" wrapText="1"/>
      <protection locked="0"/>
    </xf>
    <xf numFmtId="0" fontId="23" fillId="6" borderId="25" xfId="6" applyFont="1" applyFill="1" applyBorder="1" applyProtection="1"/>
    <xf numFmtId="0" fontId="22" fillId="6" borderId="25" xfId="6" applyFont="1" applyFill="1" applyBorder="1" applyProtection="1"/>
    <xf numFmtId="0" fontId="13" fillId="13" borderId="34" xfId="0" applyFont="1" applyFill="1" applyBorder="1" applyAlignment="1" applyProtection="1">
      <alignment vertical="center" wrapText="1"/>
      <protection locked="0"/>
    </xf>
    <xf numFmtId="165" fontId="13" fillId="13" borderId="35" xfId="0" applyNumberFormat="1" applyFont="1" applyFill="1" applyBorder="1" applyAlignment="1" applyProtection="1">
      <alignment vertical="center"/>
      <protection locked="0"/>
    </xf>
    <xf numFmtId="0" fontId="22" fillId="5" borderId="25" xfId="0" applyFont="1" applyFill="1" applyBorder="1" applyAlignment="1" applyProtection="1">
      <alignment vertical="center" wrapText="1"/>
      <protection locked="0"/>
    </xf>
    <xf numFmtId="0" fontId="23" fillId="6" borderId="8" xfId="6" applyFont="1" applyFill="1" applyBorder="1" applyProtection="1"/>
    <xf numFmtId="165" fontId="23" fillId="6" borderId="31" xfId="6" applyNumberFormat="1" applyFont="1" applyFill="1" applyBorder="1" applyAlignment="1" applyProtection="1">
      <alignment vertical="center"/>
    </xf>
    <xf numFmtId="0" fontId="23" fillId="6" borderId="28" xfId="6" applyFont="1" applyFill="1" applyBorder="1" applyProtection="1"/>
    <xf numFmtId="0" fontId="23" fillId="6" borderId="32" xfId="6" applyFont="1" applyFill="1" applyBorder="1" applyProtection="1"/>
    <xf numFmtId="0" fontId="21" fillId="5" borderId="40" xfId="0" applyFont="1" applyFill="1" applyBorder="1" applyAlignment="1" applyProtection="1">
      <alignment vertical="center" wrapText="1"/>
      <protection locked="0"/>
    </xf>
    <xf numFmtId="165" fontId="21" fillId="5" borderId="41" xfId="0" applyNumberFormat="1" applyFont="1" applyFill="1" applyBorder="1" applyAlignment="1" applyProtection="1">
      <alignment vertical="center"/>
      <protection locked="0"/>
    </xf>
    <xf numFmtId="0" fontId="21" fillId="5" borderId="42" xfId="0" applyFont="1" applyFill="1" applyBorder="1" applyAlignment="1" applyProtection="1">
      <alignment vertical="center" wrapText="1"/>
      <protection locked="0"/>
    </xf>
    <xf numFmtId="0" fontId="21" fillId="5" borderId="43" xfId="0" applyFont="1" applyFill="1" applyBorder="1" applyAlignment="1" applyProtection="1">
      <alignment vertical="center" wrapText="1"/>
      <protection locked="0"/>
    </xf>
    <xf numFmtId="0" fontId="22" fillId="5" borderId="42" xfId="0" applyFont="1" applyFill="1" applyBorder="1" applyAlignment="1" applyProtection="1">
      <alignment vertical="center" wrapText="1"/>
      <protection locked="0"/>
    </xf>
    <xf numFmtId="165" fontId="22" fillId="5" borderId="41" xfId="0" applyNumberFormat="1" applyFont="1" applyFill="1" applyBorder="1" applyAlignment="1" applyProtection="1">
      <alignment vertical="center"/>
      <protection locked="0"/>
    </xf>
    <xf numFmtId="0" fontId="22" fillId="5" borderId="43" xfId="0" applyFont="1" applyFill="1" applyBorder="1" applyAlignment="1" applyProtection="1">
      <alignment vertical="center" wrapText="1"/>
      <protection locked="0"/>
    </xf>
    <xf numFmtId="0" fontId="18" fillId="0" borderId="22" xfId="3" applyFont="1" applyFill="1" applyBorder="1" applyAlignment="1" applyProtection="1"/>
    <xf numFmtId="0" fontId="18" fillId="0" borderId="23" xfId="3" applyFont="1" applyFill="1" applyBorder="1" applyAlignment="1" applyProtection="1"/>
    <xf numFmtId="165" fontId="18" fillId="0" borderId="23" xfId="3" applyNumberFormat="1" applyFont="1" applyFill="1" applyBorder="1" applyAlignment="1" applyProtection="1">
      <alignment vertical="center"/>
    </xf>
    <xf numFmtId="0" fontId="18" fillId="0" borderId="44" xfId="3" applyFont="1" applyFill="1" applyBorder="1" applyAlignment="1" applyProtection="1"/>
    <xf numFmtId="0" fontId="0" fillId="7" borderId="7" xfId="0" applyFont="1" applyFill="1" applyBorder="1" applyAlignment="1" applyProtection="1">
      <alignment vertical="center" wrapText="1"/>
      <protection locked="0"/>
    </xf>
    <xf numFmtId="0" fontId="0" fillId="7" borderId="25" xfId="0" applyFont="1" applyFill="1" applyBorder="1" applyAlignment="1" applyProtection="1">
      <alignment vertical="center" wrapText="1"/>
      <protection locked="0"/>
    </xf>
    <xf numFmtId="0" fontId="0" fillId="7" borderId="37" xfId="0" applyFont="1" applyFill="1" applyBorder="1" applyAlignment="1" applyProtection="1">
      <alignment vertical="center" wrapText="1"/>
      <protection locked="0"/>
    </xf>
    <xf numFmtId="0" fontId="0" fillId="7" borderId="39" xfId="0" applyFont="1" applyFill="1" applyBorder="1" applyAlignment="1" applyProtection="1">
      <alignment vertical="center" wrapText="1"/>
      <protection locked="0"/>
    </xf>
    <xf numFmtId="165" fontId="22" fillId="6" borderId="26" xfId="6" applyNumberFormat="1" applyFont="1" applyFill="1" applyBorder="1" applyAlignment="1" applyProtection="1">
      <alignment vertical="center"/>
    </xf>
    <xf numFmtId="0" fontId="27" fillId="6" borderId="40" xfId="3" applyFont="1" applyFill="1" applyBorder="1" applyProtection="1"/>
    <xf numFmtId="165" fontId="27" fillId="6" borderId="41" xfId="3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wrapText="1"/>
    </xf>
    <xf numFmtId="0" fontId="24" fillId="0" borderId="0" xfId="0" applyFont="1" applyBorder="1" applyAlignment="1" applyProtection="1">
      <alignment wrapText="1"/>
    </xf>
    <xf numFmtId="164" fontId="0" fillId="0" borderId="0" xfId="0" applyNumberFormat="1" applyBorder="1" applyAlignment="1" applyProtection="1">
      <alignment wrapText="1"/>
    </xf>
    <xf numFmtId="164" fontId="0" fillId="0" borderId="0" xfId="0" applyNumberFormat="1" applyBorder="1" applyAlignment="1" applyProtection="1">
      <alignment horizontal="center" vertical="center"/>
    </xf>
    <xf numFmtId="0" fontId="0" fillId="7" borderId="28" xfId="0" applyFont="1" applyFill="1" applyBorder="1" applyAlignment="1" applyProtection="1">
      <alignment vertical="center" wrapText="1"/>
    </xf>
    <xf numFmtId="8" fontId="1" fillId="7" borderId="31" xfId="1" applyNumberFormat="1" applyFont="1" applyFill="1" applyBorder="1" applyAlignment="1" applyProtection="1">
      <alignment vertical="center"/>
    </xf>
    <xf numFmtId="0" fontId="8" fillId="14" borderId="36" xfId="137" applyFont="1" applyBorder="1" applyAlignment="1" applyProtection="1">
      <alignment vertical="center" wrapText="1"/>
    </xf>
    <xf numFmtId="166" fontId="28" fillId="6" borderId="26" xfId="6" applyNumberFormat="1" applyFont="1" applyFill="1" applyBorder="1" applyAlignment="1" applyProtection="1">
      <alignment vertical="center"/>
      <protection locked="0"/>
    </xf>
    <xf numFmtId="0" fontId="6" fillId="3" borderId="50" xfId="4" applyNumberFormat="1" applyBorder="1" applyAlignment="1" applyProtection="1">
      <alignment vertical="center" shrinkToFit="1"/>
    </xf>
    <xf numFmtId="8" fontId="6" fillId="3" borderId="51" xfId="4" applyNumberFormat="1" applyBorder="1" applyProtection="1"/>
    <xf numFmtId="0" fontId="6" fillId="3" borderId="50" xfId="4" applyNumberFormat="1" applyBorder="1" applyAlignment="1" applyProtection="1">
      <alignment vertical="center"/>
    </xf>
    <xf numFmtId="0" fontId="6" fillId="3" borderId="53" xfId="4" applyNumberFormat="1" applyBorder="1" applyAlignment="1" applyProtection="1">
      <alignment vertical="center"/>
    </xf>
    <xf numFmtId="0" fontId="6" fillId="0" borderId="21" xfId="4" applyFill="1" applyBorder="1" applyAlignment="1" applyProtection="1">
      <alignment vertical="center" textRotation="90"/>
    </xf>
    <xf numFmtId="0" fontId="6" fillId="0" borderId="0" xfId="4" applyFill="1" applyBorder="1" applyProtection="1"/>
    <xf numFmtId="0" fontId="6" fillId="3" borderId="50" xfId="4" applyNumberFormat="1" applyBorder="1" applyProtection="1"/>
    <xf numFmtId="8" fontId="6" fillId="3" borderId="54" xfId="4" applyNumberFormat="1" applyBorder="1" applyProtection="1"/>
    <xf numFmtId="0" fontId="0" fillId="7" borderId="25" xfId="9" applyFont="1" applyFill="1" applyBorder="1" applyAlignment="1" applyProtection="1">
      <alignment horizontal="center" wrapText="1"/>
      <protection locked="0"/>
    </xf>
    <xf numFmtId="0" fontId="0" fillId="7" borderId="7" xfId="9" applyFont="1" applyFill="1" applyBorder="1" applyAlignment="1" applyProtection="1">
      <alignment horizontal="center" wrapText="1"/>
      <protection locked="0"/>
    </xf>
    <xf numFmtId="0" fontId="30" fillId="0" borderId="0" xfId="0" applyFont="1" applyAlignment="1" applyProtection="1">
      <alignment wrapText="1"/>
    </xf>
    <xf numFmtId="8" fontId="1" fillId="7" borderId="56" xfId="1" applyNumberFormat="1" applyFont="1" applyFill="1" applyBorder="1" applyAlignment="1" applyProtection="1">
      <alignment vertical="center"/>
    </xf>
    <xf numFmtId="8" fontId="0" fillId="7" borderId="26" xfId="0" applyNumberFormat="1" applyFont="1" applyFill="1" applyBorder="1" applyAlignment="1" applyProtection="1">
      <alignment horizontal="right" vertical="center" wrapText="1"/>
      <protection locked="0"/>
    </xf>
    <xf numFmtId="8" fontId="0" fillId="7" borderId="26" xfId="1" applyNumberFormat="1" applyFont="1" applyFill="1" applyBorder="1" applyAlignment="1" applyProtection="1">
      <alignment horizontal="right" vertical="center" wrapText="1"/>
      <protection locked="0"/>
    </xf>
    <xf numFmtId="8" fontId="0" fillId="7" borderId="38" xfId="1" applyNumberFormat="1" applyFont="1" applyFill="1" applyBorder="1" applyAlignment="1" applyProtection="1">
      <alignment horizontal="right" vertical="center" wrapText="1"/>
      <protection locked="0"/>
    </xf>
    <xf numFmtId="8" fontId="0" fillId="7" borderId="38" xfId="0" applyNumberFormat="1" applyFont="1" applyFill="1" applyBorder="1" applyAlignment="1" applyProtection="1">
      <alignment horizontal="right" vertical="center" wrapText="1"/>
      <protection locked="0"/>
    </xf>
    <xf numFmtId="8" fontId="0" fillId="7" borderId="26" xfId="9" applyNumberFormat="1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horizontal="left"/>
      <protection locked="0"/>
    </xf>
    <xf numFmtId="0" fontId="11" fillId="0" borderId="12" xfId="0" applyFont="1" applyBorder="1" applyAlignment="1" applyProtection="1">
      <alignment horizontal="left"/>
      <protection locked="0"/>
    </xf>
    <xf numFmtId="0" fontId="30" fillId="0" borderId="0" xfId="0" applyFont="1" applyAlignment="1" applyProtection="1">
      <alignment horizontal="center" vertical="center" wrapText="1"/>
    </xf>
    <xf numFmtId="165" fontId="29" fillId="8" borderId="51" xfId="0" applyNumberFormat="1" applyFont="1" applyFill="1" applyBorder="1" applyAlignment="1" applyProtection="1">
      <alignment horizontal="center"/>
      <protection locked="0"/>
    </xf>
    <xf numFmtId="165" fontId="29" fillId="10" borderId="51" xfId="1" applyNumberFormat="1" applyFont="1" applyFill="1" applyBorder="1" applyAlignment="1" applyProtection="1">
      <alignment horizontal="center"/>
    </xf>
    <xf numFmtId="165" fontId="29" fillId="8" borderId="51" xfId="1" applyNumberFormat="1" applyFont="1" applyFill="1" applyBorder="1" applyAlignment="1" applyProtection="1">
      <alignment horizontal="center"/>
      <protection locked="0"/>
    </xf>
    <xf numFmtId="165" fontId="29" fillId="2" borderId="51" xfId="1" applyNumberFormat="1" applyFont="1" applyFill="1" applyBorder="1" applyAlignment="1" applyProtection="1">
      <alignment horizontal="center"/>
      <protection locked="0"/>
    </xf>
    <xf numFmtId="165" fontId="29" fillId="2" borderId="48" xfId="1" applyNumberFormat="1" applyFont="1" applyFill="1" applyBorder="1" applyAlignment="1" applyProtection="1">
      <alignment horizontal="center"/>
      <protection locked="0"/>
    </xf>
    <xf numFmtId="165" fontId="29" fillId="8" borderId="48" xfId="0" applyNumberFormat="1" applyFont="1" applyFill="1" applyBorder="1" applyAlignment="1" applyProtection="1">
      <alignment horizontal="center"/>
      <protection locked="0"/>
    </xf>
    <xf numFmtId="165" fontId="29" fillId="0" borderId="48" xfId="1" applyNumberFormat="1" applyFont="1" applyBorder="1" applyAlignment="1" applyProtection="1">
      <alignment horizontal="center"/>
    </xf>
    <xf numFmtId="0" fontId="0" fillId="0" borderId="13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12" fillId="3" borderId="13" xfId="3" applyFont="1" applyBorder="1" applyAlignment="1" applyProtection="1">
      <alignment horizontal="right" wrapText="1"/>
    </xf>
    <xf numFmtId="0" fontId="12" fillId="3" borderId="0" xfId="3" applyFont="1" applyBorder="1" applyAlignment="1" applyProtection="1">
      <alignment horizontal="right" wrapText="1"/>
    </xf>
    <xf numFmtId="164" fontId="0" fillId="0" borderId="15" xfId="0" applyNumberFormat="1" applyBorder="1" applyAlignment="1" applyProtection="1">
      <alignment horizontal="right" wrapText="1"/>
    </xf>
    <xf numFmtId="164" fontId="0" fillId="0" borderId="16" xfId="0" applyNumberFormat="1" applyBorder="1" applyAlignment="1" applyProtection="1">
      <alignment horizontal="right" wrapText="1"/>
    </xf>
    <xf numFmtId="0" fontId="26" fillId="0" borderId="0" xfId="122" applyFont="1" applyBorder="1" applyAlignment="1" applyProtection="1">
      <alignment horizontal="center"/>
    </xf>
    <xf numFmtId="165" fontId="29" fillId="8" borderId="52" xfId="0" applyNumberFormat="1" applyFont="1" applyFill="1" applyBorder="1" applyAlignment="1" applyProtection="1">
      <alignment horizontal="center"/>
      <protection locked="0"/>
    </xf>
    <xf numFmtId="165" fontId="29" fillId="8" borderId="49" xfId="0" applyNumberFormat="1" applyFont="1" applyFill="1" applyBorder="1" applyAlignment="1" applyProtection="1">
      <alignment horizontal="center"/>
      <protection locked="0"/>
    </xf>
    <xf numFmtId="165" fontId="29" fillId="0" borderId="51" xfId="0" applyNumberFormat="1" applyFont="1" applyBorder="1" applyAlignment="1" applyProtection="1">
      <alignment horizontal="center"/>
    </xf>
    <xf numFmtId="165" fontId="29" fillId="11" borderId="51" xfId="0" applyNumberFormat="1" applyFont="1" applyFill="1" applyBorder="1" applyAlignment="1" applyProtection="1">
      <alignment horizontal="center"/>
      <protection locked="0"/>
    </xf>
    <xf numFmtId="0" fontId="20" fillId="12" borderId="9" xfId="2" applyFont="1" applyFill="1" applyBorder="1" applyAlignment="1" applyProtection="1">
      <alignment horizontal="center"/>
      <protection locked="0"/>
    </xf>
    <xf numFmtId="0" fontId="20" fillId="12" borderId="29" xfId="2" applyFont="1" applyFill="1" applyBorder="1" applyAlignment="1" applyProtection="1">
      <alignment horizontal="center"/>
      <protection locked="0"/>
    </xf>
    <xf numFmtId="0" fontId="20" fillId="12" borderId="33" xfId="2" applyFont="1" applyFill="1" applyBorder="1" applyAlignment="1" applyProtection="1">
      <alignment horizontal="center"/>
      <protection locked="0"/>
    </xf>
    <xf numFmtId="0" fontId="20" fillId="12" borderId="30" xfId="2" applyFont="1" applyFill="1" applyBorder="1" applyAlignment="1" applyProtection="1">
      <alignment horizontal="center"/>
      <protection locked="0"/>
    </xf>
    <xf numFmtId="0" fontId="19" fillId="5" borderId="45" xfId="9" applyFont="1" applyFill="1" applyBorder="1" applyAlignment="1" applyProtection="1">
      <alignment horizontal="center"/>
    </xf>
    <xf numFmtId="0" fontId="19" fillId="5" borderId="46" xfId="9" applyFont="1" applyFill="1" applyBorder="1" applyAlignment="1" applyProtection="1">
      <alignment horizontal="center"/>
    </xf>
    <xf numFmtId="0" fontId="19" fillId="5" borderId="47" xfId="9" applyFont="1" applyFill="1" applyBorder="1" applyAlignment="1" applyProtection="1">
      <alignment horizontal="center"/>
    </xf>
    <xf numFmtId="0" fontId="15" fillId="7" borderId="25" xfId="9" applyFill="1" applyBorder="1" applyAlignment="1" applyProtection="1">
      <alignment horizontal="center"/>
    </xf>
    <xf numFmtId="0" fontId="15" fillId="7" borderId="24" xfId="9" applyFill="1" applyBorder="1" applyAlignment="1" applyProtection="1">
      <alignment horizontal="center"/>
    </xf>
    <xf numFmtId="0" fontId="15" fillId="7" borderId="26" xfId="9" applyFill="1" applyBorder="1" applyAlignment="1" applyProtection="1">
      <alignment horizontal="center"/>
    </xf>
    <xf numFmtId="165" fontId="29" fillId="2" borderId="54" xfId="1" applyNumberFormat="1" applyFont="1" applyFill="1" applyBorder="1" applyAlignment="1" applyProtection="1">
      <alignment horizontal="center"/>
      <protection locked="0"/>
    </xf>
    <xf numFmtId="165" fontId="29" fillId="8" borderId="54" xfId="1" applyNumberFormat="1" applyFont="1" applyFill="1" applyBorder="1" applyAlignment="1" applyProtection="1">
      <alignment horizontal="center"/>
      <protection locked="0"/>
    </xf>
    <xf numFmtId="165" fontId="29" fillId="8" borderId="54" xfId="0" applyNumberFormat="1" applyFont="1" applyFill="1" applyBorder="1" applyAlignment="1" applyProtection="1">
      <alignment horizontal="center"/>
      <protection locked="0"/>
    </xf>
    <xf numFmtId="165" fontId="29" fillId="0" borderId="54" xfId="0" applyNumberFormat="1" applyFont="1" applyFill="1" applyBorder="1" applyAlignment="1" applyProtection="1">
      <alignment horizontal="center"/>
    </xf>
    <xf numFmtId="165" fontId="29" fillId="0" borderId="55" xfId="0" applyNumberFormat="1" applyFont="1" applyFill="1" applyBorder="1" applyAlignment="1" applyProtection="1">
      <alignment horizontal="center"/>
    </xf>
    <xf numFmtId="165" fontId="29" fillId="0" borderId="51" xfId="0" applyNumberFormat="1" applyFont="1" applyFill="1" applyBorder="1" applyAlignment="1" applyProtection="1">
      <alignment horizontal="center"/>
    </xf>
    <xf numFmtId="0" fontId="15" fillId="0" borderId="21" xfId="9" applyBorder="1" applyAlignment="1" applyProtection="1">
      <alignment horizontal="center"/>
    </xf>
    <xf numFmtId="0" fontId="15" fillId="0" borderId="0" xfId="9" applyBorder="1" applyAlignment="1" applyProtection="1">
      <alignment horizontal="center"/>
    </xf>
  </cellXfs>
  <cellStyles count="211">
    <cellStyle name="20 % - Akzent5" xfId="137" builtinId="46"/>
    <cellStyle name="Ausgabe" xfId="3" builtinId="21"/>
    <cellStyle name="Berechnung" xfId="4" builtinId="22"/>
    <cellStyle name="Besuchter Link" xfId="8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4" builtinId="9" hidden="1"/>
    <cellStyle name="Besuchter Link" xfId="125" builtinId="9" hidden="1"/>
    <cellStyle name="Besuchter Link" xfId="126" builtinId="9" hidden="1"/>
    <cellStyle name="Besuchter Link" xfId="127" builtinId="9" hidden="1"/>
    <cellStyle name="Besuchter Link" xfId="128" builtinId="9" hidden="1"/>
    <cellStyle name="Besuchter Link" xfId="129" builtinId="9" hidden="1"/>
    <cellStyle name="Besuchter Link" xfId="130" builtinId="9" hidden="1"/>
    <cellStyle name="Besuchter Link" xfId="131" builtinId="9" hidden="1"/>
    <cellStyle name="Besuchter Link" xfId="132" builtinId="9" hidden="1"/>
    <cellStyle name="Besuchter Link" xfId="133" builtinId="9" hidden="1"/>
    <cellStyle name="Besuchter Link" xfId="134" builtinId="9" hidden="1"/>
    <cellStyle name="Besuchter Link" xfId="135" builtinId="9" hidden="1"/>
    <cellStyle name="Besuchter Link" xfId="136" builtinId="9" hidden="1"/>
    <cellStyle name="Besuchter Link" xfId="138" builtinId="9" hidden="1"/>
    <cellStyle name="Besuchter Link" xfId="139" builtinId="9" hidden="1"/>
    <cellStyle name="Besuchter Link" xfId="140" builtinId="9" hidden="1"/>
    <cellStyle name="Besuchter Link" xfId="141" builtinId="9" hidden="1"/>
    <cellStyle name="Besuchter Link" xfId="142" builtinId="9" hidden="1"/>
    <cellStyle name="Besuchter Link" xfId="143" builtinId="9" hidden="1"/>
    <cellStyle name="Besuchter Link" xfId="144" builtinId="9" hidden="1"/>
    <cellStyle name="Besuchter Link" xfId="145" builtinId="9" hidden="1"/>
    <cellStyle name="Besuchter Link" xfId="146" builtinId="9" hidden="1"/>
    <cellStyle name="Besuchter Link" xfId="147" builtinId="9" hidden="1"/>
    <cellStyle name="Besuchter Link" xfId="148" builtinId="9" hidden="1"/>
    <cellStyle name="Besuchter Link" xfId="149" builtinId="9" hidden="1"/>
    <cellStyle name="Besuchter Link" xfId="150" builtinId="9" hidden="1"/>
    <cellStyle name="Besuchter Link" xfId="151" builtinId="9" hidden="1"/>
    <cellStyle name="Besuchter Link" xfId="152" builtinId="9" hidden="1"/>
    <cellStyle name="Besuchter Link" xfId="153" builtinId="9" hidden="1"/>
    <cellStyle name="Besuchter Link" xfId="154" builtinId="9" hidden="1"/>
    <cellStyle name="Besuchter Link" xfId="155" builtinId="9" hidden="1"/>
    <cellStyle name="Besuchter Link" xfId="156" builtinId="9" hidden="1"/>
    <cellStyle name="Besuchter Link" xfId="157" builtinId="9" hidden="1"/>
    <cellStyle name="Besuchter Link" xfId="158" builtinId="9" hidden="1"/>
    <cellStyle name="Besuchter Link" xfId="159" builtinId="9" hidden="1"/>
    <cellStyle name="Besuchter Link" xfId="160" builtinId="9" hidden="1"/>
    <cellStyle name="Besuchter Link" xfId="161" builtinId="9" hidden="1"/>
    <cellStyle name="Besuchter Link" xfId="162" builtinId="9" hidden="1"/>
    <cellStyle name="Besuchter Link" xfId="163" builtinId="9" hidden="1"/>
    <cellStyle name="Besuchter Link" xfId="164" builtinId="9" hidden="1"/>
    <cellStyle name="Besuchter Link" xfId="165" builtinId="9" hidden="1"/>
    <cellStyle name="Besuchter Link" xfId="166" builtinId="9" hidden="1"/>
    <cellStyle name="Besuchter Link" xfId="167" builtinId="9" hidden="1"/>
    <cellStyle name="Besuchter Link" xfId="168" builtinId="9" hidden="1"/>
    <cellStyle name="Besuchter Link" xfId="169" builtinId="9" hidden="1"/>
    <cellStyle name="Besuchter Link" xfId="170" builtinId="9" hidden="1"/>
    <cellStyle name="Besuchter Link" xfId="171" builtinId="9" hidden="1"/>
    <cellStyle name="Besuchter Link" xfId="172" builtinId="9" hidden="1"/>
    <cellStyle name="Besuchter Link" xfId="173" builtinId="9" hidden="1"/>
    <cellStyle name="Besuchter Link" xfId="174" builtinId="9" hidden="1"/>
    <cellStyle name="Besuchter Link" xfId="175" builtinId="9" hidden="1"/>
    <cellStyle name="Besuchter Link" xfId="176" builtinId="9" hidden="1"/>
    <cellStyle name="Besuchter Link" xfId="177" builtinId="9" hidden="1"/>
    <cellStyle name="Besuchter Link" xfId="178" builtinId="9" hidden="1"/>
    <cellStyle name="Besuchter Link" xfId="179" builtinId="9" hidden="1"/>
    <cellStyle name="Besuchter Link" xfId="180" builtinId="9" hidden="1"/>
    <cellStyle name="Besuchter Link" xfId="181" builtinId="9" hidden="1"/>
    <cellStyle name="Besuchter Link" xfId="182" builtinId="9" hidden="1"/>
    <cellStyle name="Besuchter Link" xfId="183" builtinId="9" hidden="1"/>
    <cellStyle name="Besuchter Link" xfId="184" builtinId="9" hidden="1"/>
    <cellStyle name="Besuchter Link" xfId="185" builtinId="9" hidden="1"/>
    <cellStyle name="Besuchter Link" xfId="186" builtinId="9" hidden="1"/>
    <cellStyle name="Besuchter Link" xfId="187" builtinId="9" hidden="1"/>
    <cellStyle name="Besuchter Link" xfId="188" builtinId="9" hidden="1"/>
    <cellStyle name="Besuchter Link" xfId="189" builtinId="9" hidden="1"/>
    <cellStyle name="Besuchter Link" xfId="190" builtinId="9" hidden="1"/>
    <cellStyle name="Besuchter Link" xfId="191" builtinId="9" hidden="1"/>
    <cellStyle name="Besuchter Link" xfId="192" builtinId="9" hidden="1"/>
    <cellStyle name="Besuchter Link" xfId="193" builtinId="9" hidden="1"/>
    <cellStyle name="Besuchter Link" xfId="194" builtinId="9" hidden="1"/>
    <cellStyle name="Besuchter Link" xfId="195" builtinId="9" hidden="1"/>
    <cellStyle name="Besuchter Link" xfId="196" builtinId="9" hidden="1"/>
    <cellStyle name="Besuchter Link" xfId="197" builtinId="9" hidden="1"/>
    <cellStyle name="Besuchter Link" xfId="198" builtinId="9" hidden="1"/>
    <cellStyle name="Besuchter Link" xfId="199" builtinId="9" hidden="1"/>
    <cellStyle name="Besuchter Link" xfId="200" builtinId="9" hidden="1"/>
    <cellStyle name="Besuchter Link" xfId="201" builtinId="9" hidden="1"/>
    <cellStyle name="Besuchter Link" xfId="202" builtinId="9" hidden="1"/>
    <cellStyle name="Besuchter Link" xfId="203" builtinId="9" hidden="1"/>
    <cellStyle name="Besuchter Link" xfId="204" builtinId="9" hidden="1"/>
    <cellStyle name="Besuchter Link" xfId="205" builtinId="9" hidden="1"/>
    <cellStyle name="Besuchter Link" xfId="206" builtinId="9" hidden="1"/>
    <cellStyle name="Besuchter Link" xfId="207" builtinId="9" hidden="1"/>
    <cellStyle name="Besuchter Link" xfId="208" builtinId="9" hidden="1"/>
    <cellStyle name="Besuchter Link" xfId="209" builtinId="9" hidden="1"/>
    <cellStyle name="Besuchter Link" xfId="210" builtinId="9" hidden="1"/>
    <cellStyle name="Ergebnis" xfId="6" builtinId="25"/>
    <cellStyle name="Erklärender Text" xfId="9" builtinId="53"/>
    <cellStyle name="Link" xfId="7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/>
    <cellStyle name="Standard" xfId="0" builtinId="0"/>
    <cellStyle name="Überschrift 2" xfId="2" builtinId="17"/>
    <cellStyle name="Währung" xfId="1" builtinId="4"/>
    <cellStyle name="Zelle überprüfen" xfId="5" builtinId="2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1041400</xdr:colOff>
      <xdr:row>8</xdr:row>
      <xdr:rowOff>114300</xdr:rowOff>
    </xdr:from>
    <xdr:to>
      <xdr:col>1</xdr:col>
      <xdr:colOff>711200</xdr:colOff>
      <xdr:row>9</xdr:row>
      <xdr:rowOff>190500</xdr:rowOff>
    </xdr:to>
    <xdr:cxnSp macro="">
      <xdr:nvCxnSpPr>
        <xdr:cNvPr id="2" name="Gerade Verbindung 1"/>
        <xdr:cNvCxnSpPr/>
      </xdr:nvCxnSpPr>
      <xdr:spPr>
        <a:xfrm flipV="1">
          <a:off x="1041400" y="1765300"/>
          <a:ext cx="838200" cy="292100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tabSelected="1" showRuler="0" topLeftCell="A6" workbookViewId="0">
      <selection activeCell="K27" sqref="K27"/>
    </sheetView>
  </sheetViews>
  <sheetFormatPr baseColWidth="10" defaultRowHeight="15" x14ac:dyDescent="0"/>
  <cols>
    <col min="1" max="1" width="15.33203125" style="15" customWidth="1"/>
    <col min="2" max="2" width="10.83203125" style="15"/>
    <col min="3" max="3" width="17.5" style="15" customWidth="1"/>
    <col min="4" max="4" width="9.83203125" style="15" customWidth="1"/>
    <col min="5" max="5" width="17.5" style="15" customWidth="1"/>
    <col min="6" max="6" width="9.83203125" style="15" customWidth="1"/>
    <col min="7" max="7" width="17.5" style="15" customWidth="1"/>
    <col min="8" max="8" width="9.83203125" style="15" customWidth="1"/>
    <col min="9" max="9" width="17.5" style="15" customWidth="1"/>
    <col min="10" max="10" width="9.83203125" style="15" customWidth="1"/>
    <col min="11" max="11" width="17.5" style="15" customWidth="1"/>
    <col min="12" max="12" width="9.83203125" style="15" customWidth="1"/>
    <col min="13" max="13" width="17.5" style="15" customWidth="1"/>
    <col min="14" max="14" width="9.83203125" style="15" customWidth="1"/>
    <col min="15" max="15" width="10.83203125" style="15"/>
    <col min="16" max="16" width="13.33203125" style="15" customWidth="1"/>
    <col min="17" max="17" width="10.83203125" style="15"/>
    <col min="18" max="18" width="18.33203125" style="15" customWidth="1"/>
    <col min="19" max="19" width="10.83203125" style="15"/>
    <col min="20" max="20" width="15" style="15" customWidth="1"/>
    <col min="21" max="21" width="10.83203125" style="15"/>
    <col min="22" max="22" width="14.6640625" style="15" customWidth="1"/>
    <col min="23" max="16384" width="10.83203125" style="15"/>
  </cols>
  <sheetData>
    <row r="1" spans="1:14" ht="20">
      <c r="A1" s="89" t="s">
        <v>21</v>
      </c>
      <c r="B1" s="90"/>
      <c r="C1" s="91"/>
      <c r="G1" s="106"/>
      <c r="H1" s="106"/>
      <c r="I1" s="106"/>
      <c r="L1" s="16"/>
      <c r="M1" s="17"/>
    </row>
    <row r="2" spans="1:14">
      <c r="A2" s="100" t="s">
        <v>0</v>
      </c>
      <c r="B2" s="101"/>
      <c r="C2" s="1" t="s">
        <v>22</v>
      </c>
      <c r="G2" s="24"/>
      <c r="I2" s="24"/>
      <c r="L2" s="16"/>
      <c r="M2" s="17"/>
    </row>
    <row r="3" spans="1:14" ht="18" customHeight="1">
      <c r="A3" s="102" t="s">
        <v>5</v>
      </c>
      <c r="B3" s="103"/>
      <c r="C3" s="5">
        <f>D19+F19+H19+J19+L19+N19</f>
        <v>925</v>
      </c>
      <c r="D3" s="18"/>
      <c r="E3" s="18"/>
      <c r="F3" s="19"/>
      <c r="H3" s="19"/>
      <c r="I3" s="24"/>
      <c r="L3" s="16"/>
      <c r="M3" s="17"/>
    </row>
    <row r="4" spans="1:14">
      <c r="A4" s="100" t="s">
        <v>2</v>
      </c>
      <c r="B4" s="101"/>
      <c r="C4" s="6">
        <f>COUNTA(C9:N9)</f>
        <v>3</v>
      </c>
      <c r="G4" s="18"/>
      <c r="L4" s="16"/>
      <c r="M4" s="17"/>
    </row>
    <row r="5" spans="1:14">
      <c r="A5" s="100" t="s">
        <v>9</v>
      </c>
      <c r="B5" s="101"/>
      <c r="C5" s="7">
        <f>COUNTA(D21,F21,H21,J21,L21,N21)</f>
        <v>1</v>
      </c>
      <c r="E5" s="20"/>
      <c r="I5" s="18"/>
      <c r="L5" s="16"/>
      <c r="M5" s="17"/>
    </row>
    <row r="6" spans="1:14" ht="16" customHeight="1" thickBot="1">
      <c r="A6" s="104" t="s">
        <v>12</v>
      </c>
      <c r="B6" s="105"/>
      <c r="C6" s="8">
        <f>$C$3/$C$4</f>
        <v>308.33333333333331</v>
      </c>
      <c r="L6" s="16"/>
      <c r="M6" s="17"/>
    </row>
    <row r="7" spans="1:14" ht="16" thickBot="1">
      <c r="C7" s="66"/>
      <c r="D7" s="67"/>
      <c r="E7" s="16"/>
      <c r="F7" s="16"/>
      <c r="G7" s="16"/>
      <c r="H7" s="16"/>
      <c r="I7" s="16"/>
      <c r="J7" s="16"/>
      <c r="K7" s="16"/>
      <c r="L7" s="16"/>
      <c r="M7" s="17"/>
    </row>
    <row r="8" spans="1:14">
      <c r="C8" s="115" t="s">
        <v>6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7"/>
    </row>
    <row r="9" spans="1:14" ht="17" customHeight="1" thickBot="1">
      <c r="A9" s="92" t="s">
        <v>14</v>
      </c>
      <c r="C9" s="111" t="s">
        <v>25</v>
      </c>
      <c r="D9" s="112"/>
      <c r="E9" s="113" t="s">
        <v>15</v>
      </c>
      <c r="F9" s="112"/>
      <c r="G9" s="114" t="s">
        <v>16</v>
      </c>
      <c r="H9" s="112"/>
      <c r="I9" s="113"/>
      <c r="J9" s="112"/>
      <c r="K9" s="113"/>
      <c r="L9" s="112"/>
      <c r="M9" s="114"/>
      <c r="N9" s="112"/>
    </row>
    <row r="10" spans="1:14" ht="16" thickTop="1">
      <c r="A10" s="92"/>
      <c r="C10" s="2" t="s">
        <v>8</v>
      </c>
      <c r="D10" s="33">
        <v>700</v>
      </c>
      <c r="E10" s="35" t="s">
        <v>13</v>
      </c>
      <c r="F10" s="28">
        <v>40</v>
      </c>
      <c r="G10" s="34" t="s">
        <v>17</v>
      </c>
      <c r="H10" s="33">
        <v>10</v>
      </c>
      <c r="I10" s="39"/>
      <c r="J10" s="40"/>
      <c r="K10" s="39"/>
      <c r="L10" s="40"/>
      <c r="M10" s="4"/>
      <c r="N10" s="26"/>
    </row>
    <row r="11" spans="1:14">
      <c r="A11" s="92"/>
      <c r="C11" s="3" t="s">
        <v>7</v>
      </c>
      <c r="D11" s="28">
        <v>150</v>
      </c>
      <c r="E11" s="36"/>
      <c r="F11" s="28"/>
      <c r="G11" s="30" t="s">
        <v>18</v>
      </c>
      <c r="H11" s="28">
        <v>25</v>
      </c>
      <c r="I11" s="36"/>
      <c r="J11" s="28"/>
      <c r="K11" s="36"/>
      <c r="L11" s="28"/>
      <c r="M11" s="4"/>
      <c r="N11" s="27"/>
    </row>
    <row r="12" spans="1:14">
      <c r="A12" s="92"/>
      <c r="C12" s="3"/>
      <c r="D12" s="28"/>
      <c r="E12" s="36"/>
      <c r="F12" s="28"/>
      <c r="G12" s="30"/>
      <c r="H12" s="28"/>
      <c r="I12" s="36"/>
      <c r="J12" s="28"/>
      <c r="K12" s="36"/>
      <c r="L12" s="28"/>
      <c r="M12" s="30"/>
      <c r="N12" s="28"/>
    </row>
    <row r="13" spans="1:14">
      <c r="A13" s="92"/>
      <c r="C13" s="3"/>
      <c r="D13" s="28"/>
      <c r="E13" s="36"/>
      <c r="F13" s="28"/>
      <c r="G13" s="30"/>
      <c r="H13" s="28"/>
      <c r="I13" s="36"/>
      <c r="J13" s="28"/>
      <c r="K13" s="36"/>
      <c r="L13" s="28"/>
      <c r="M13" s="30"/>
      <c r="N13" s="28"/>
    </row>
    <row r="14" spans="1:14">
      <c r="A14" s="92"/>
      <c r="C14" s="3"/>
      <c r="D14" s="28"/>
      <c r="E14" s="36"/>
      <c r="F14" s="28"/>
      <c r="G14" s="30"/>
      <c r="H14" s="28"/>
      <c r="I14" s="36"/>
      <c r="J14" s="28"/>
      <c r="K14" s="36"/>
      <c r="L14" s="28"/>
      <c r="M14" s="30"/>
      <c r="N14" s="28"/>
    </row>
    <row r="15" spans="1:14">
      <c r="A15" s="82"/>
      <c r="C15" s="3"/>
      <c r="D15" s="28"/>
      <c r="E15" s="36"/>
      <c r="F15" s="28"/>
      <c r="G15" s="30"/>
      <c r="H15" s="28"/>
      <c r="I15" s="36"/>
      <c r="J15" s="28"/>
      <c r="K15" s="36"/>
      <c r="L15" s="28"/>
      <c r="M15" s="30"/>
      <c r="N15" s="28"/>
    </row>
    <row r="16" spans="1:14">
      <c r="A16" s="82"/>
      <c r="C16" s="3"/>
      <c r="D16" s="28"/>
      <c r="E16" s="35"/>
      <c r="F16" s="28"/>
      <c r="G16" s="30"/>
      <c r="H16" s="28"/>
      <c r="I16" s="41"/>
      <c r="J16" s="26"/>
      <c r="K16" s="41"/>
      <c r="L16" s="26"/>
      <c r="M16" s="4"/>
      <c r="N16" s="26"/>
    </row>
    <row r="17" spans="1:14">
      <c r="A17" s="82"/>
      <c r="C17" s="3"/>
      <c r="D17" s="28"/>
      <c r="E17" s="35"/>
      <c r="F17" s="28"/>
      <c r="G17" s="30"/>
      <c r="H17" s="28"/>
      <c r="I17" s="41"/>
      <c r="J17" s="26"/>
      <c r="K17" s="41"/>
      <c r="L17" s="26"/>
      <c r="M17" s="4"/>
      <c r="N17" s="27"/>
    </row>
    <row r="18" spans="1:14" ht="16" thickBot="1">
      <c r="C18" s="46"/>
      <c r="D18" s="47"/>
      <c r="E18" s="48"/>
      <c r="F18" s="47"/>
      <c r="G18" s="49"/>
      <c r="H18" s="47"/>
      <c r="I18" s="50"/>
      <c r="J18" s="51"/>
      <c r="K18" s="50"/>
      <c r="L18" s="51"/>
      <c r="M18" s="52"/>
      <c r="N18" s="51"/>
    </row>
    <row r="19" spans="1:14" ht="15" customHeight="1" thickTop="1">
      <c r="A19" s="21"/>
      <c r="B19" s="22"/>
      <c r="C19" s="42" t="s">
        <v>11</v>
      </c>
      <c r="D19" s="43">
        <f>IF(COUNTA(C9)=1,SUM(D10:D18),0)</f>
        <v>850</v>
      </c>
      <c r="E19" s="44" t="s">
        <v>11</v>
      </c>
      <c r="F19" s="43">
        <f>IF(COUNTA(E9)=1,SUM(F10:F18),0)</f>
        <v>40</v>
      </c>
      <c r="G19" s="45" t="s">
        <v>11</v>
      </c>
      <c r="H19" s="43">
        <f>IF(COUNTA(G9)=1,SUM(H10:H18),0)</f>
        <v>35</v>
      </c>
      <c r="I19" s="44" t="s">
        <v>11</v>
      </c>
      <c r="J19" s="43">
        <f>IF(COUNTA(I9)=1,SUM(J10:J18),0)</f>
        <v>0</v>
      </c>
      <c r="K19" s="44" t="s">
        <v>11</v>
      </c>
      <c r="L19" s="43">
        <f>IF(COUNTA(K9)=1,SUM(L10:L18),0)</f>
        <v>0</v>
      </c>
      <c r="M19" s="45" t="s">
        <v>11</v>
      </c>
      <c r="N19" s="43">
        <f>IF(COUNTA(M9)=1,SUM(N10:N18),0)</f>
        <v>0</v>
      </c>
    </row>
    <row r="20" spans="1:14" ht="15" customHeight="1">
      <c r="A20" s="21"/>
      <c r="B20" s="22"/>
      <c r="C20" s="23" t="s">
        <v>10</v>
      </c>
      <c r="D20" s="61">
        <f>IF(COUNTA(C9)=1,$C$3/$C$4,0)</f>
        <v>308.33333333333331</v>
      </c>
      <c r="E20" s="38" t="s">
        <v>10</v>
      </c>
      <c r="F20" s="61">
        <f>IF(COUNTA(E9)=1,$C$3/$C$4,0)</f>
        <v>308.33333333333331</v>
      </c>
      <c r="G20" s="32" t="s">
        <v>10</v>
      </c>
      <c r="H20" s="61">
        <f>IF(COUNTA(G9)=1,$C$3/$C$4,0)</f>
        <v>308.33333333333331</v>
      </c>
      <c r="I20" s="38" t="s">
        <v>10</v>
      </c>
      <c r="J20" s="61">
        <f>IF(COUNTA(I9)=1,$C$3/$C$4,0)</f>
        <v>0</v>
      </c>
      <c r="K20" s="38" t="s">
        <v>10</v>
      </c>
      <c r="L20" s="61">
        <f>IF(COUNTA(K9)=1,$C$3/$C$4,0)</f>
        <v>0</v>
      </c>
      <c r="M20" s="32" t="s">
        <v>10</v>
      </c>
      <c r="N20" s="61">
        <f>IF(COUNTA(M9)=1,$C$3/$C$4,0)</f>
        <v>0</v>
      </c>
    </row>
    <row r="21" spans="1:14" ht="15" customHeight="1">
      <c r="A21" s="21"/>
      <c r="B21" s="22"/>
      <c r="C21" s="23" t="str">
        <f>IF(AND(COUNTA(C9)&lt;1,COUNTA(D21)&gt;0),"Rabattangabe löschen",IF(AND(D21&lt;0,D22&gt;D20),"nur positive Werte!!","Rabatt"))</f>
        <v>Rabatt</v>
      </c>
      <c r="D21" s="71"/>
      <c r="E21" s="23" t="str">
        <f>IF(AND(COUNTA(E9)&lt;1,COUNTA(F21)&gt;0),"Rabattangabe löschen",IF(AND(F21&lt;0,F22&gt;F20),"nur positive Werte!!","Rabatt"))</f>
        <v>Rabatt</v>
      </c>
      <c r="F21" s="71"/>
      <c r="G21" s="23" t="str">
        <f>IF(AND(COUNTA(G9)&lt;1,COUNTA(H21)&gt;0),"Rabattangabe löschen",IF(AND(H21&lt;0,H22&gt;H20),"nur positive Werte!!","Rabatt"))</f>
        <v>Rabatt</v>
      </c>
      <c r="H21" s="71">
        <v>10</v>
      </c>
      <c r="I21" s="23" t="str">
        <f>IF(AND(COUNTA(I9)&lt;1,COUNTA(J21)&gt;0),"Rabattangabe löschen",IF(AND(J21&lt;0,J22&gt;J20),"nur positive Werte!!","Rabatt"))</f>
        <v>Rabatt</v>
      </c>
      <c r="J21" s="71"/>
      <c r="K21" s="23" t="str">
        <f>IF(AND(COUNTA(K9)&lt;1,COUNTA(L21)&gt;0),"Rabattangabe löschen",IF(AND(L21&lt;0,L22&gt;L20),"nur positive Werte!!","Rabatt"))</f>
        <v>Rabatt</v>
      </c>
      <c r="L21" s="71"/>
      <c r="M21" s="23" t="str">
        <f>IF(AND(COUNTA(M9)&lt;1,COUNTA(N21)&gt;0),"Rabattangabe löschen",IF(AND(N21&lt;0,N22&gt;N20),"nur positive Werte!!","Rabatt"))</f>
        <v>Rabatt</v>
      </c>
      <c r="N21" s="71"/>
    </row>
    <row r="22" spans="1:14">
      <c r="A22" s="21"/>
      <c r="B22" s="65"/>
      <c r="C22" s="9" t="s">
        <v>4</v>
      </c>
      <c r="D22" s="29">
        <f>IF(COUNTA(C9)=1,IF(D21=0,$C$6+ABS(($D$21+$F$21+$H$21+$J$21+$L$21+$N$21))/($C$4-$C$5),$C$6-D21),0)</f>
        <v>313.33333333333331</v>
      </c>
      <c r="E22" s="37" t="s">
        <v>4</v>
      </c>
      <c r="F22" s="29">
        <f>IF(COUNTA(E9)=1,IF(F21=0,$C$6+ABS(($D$21+$F$21+$H$21+$J$21+$L$21+$N$21))/($C$4-$C$5),$C$6-F21),0)</f>
        <v>313.33333333333331</v>
      </c>
      <c r="G22" s="31" t="s">
        <v>4</v>
      </c>
      <c r="H22" s="29">
        <f>IF(COUNTA(G9)=1,IF(H21=0,$C$6+ABS(($D$21+$F$21+$H$21+$J$21+$L$21+$N$21))/($C$4-$C$5),$C$6-H21),0)</f>
        <v>298.33333333333331</v>
      </c>
      <c r="I22" s="37" t="s">
        <v>4</v>
      </c>
      <c r="J22" s="29">
        <f>IF(COUNTA(I9)=1,IF(J21=0,$C$6+ABS(($D$21+$F$21+$H$21+$J$21+$L$21+$N$21))/($C$4-$C$5),$C$6-J21),0)</f>
        <v>0</v>
      </c>
      <c r="K22" s="37" t="s">
        <v>4</v>
      </c>
      <c r="L22" s="29">
        <f>IF(COUNTA(K9)=1,IF(L21=0,$C$6+ABS(($D$21+$F$21+$H$21+$J$21+$L$21+$N$21))/($C$4-$C$5),$C$6-L21),0)</f>
        <v>0</v>
      </c>
      <c r="M22" s="31" t="s">
        <v>4</v>
      </c>
      <c r="N22" s="29">
        <f>IF(COUNTA(M9)=1,IF(N21=0,$C$6+ABS(($D$21+$F$21+$H$21+$J$21+$L$21+$N$21))/($C$4-$C$5),$C$6-N21),0)</f>
        <v>0</v>
      </c>
    </row>
    <row r="23" spans="1:14" ht="18" customHeight="1" thickBot="1">
      <c r="A23" s="21"/>
      <c r="B23" s="65"/>
      <c r="C23" s="62" t="s">
        <v>26</v>
      </c>
      <c r="D23" s="63">
        <f>IF(COUNTA(C9)=1,IF($D$22+$F$22+$H$22+$J$22+$L$22+$N$22=$C$3,D22-D19,"Falsch"),0)</f>
        <v>-536.66666666666674</v>
      </c>
      <c r="E23" s="62" t="s">
        <v>26</v>
      </c>
      <c r="F23" s="63">
        <f>IF(COUNTA(E9)=1,IF($D$22+$F$22+$H$22+$J$22+$L$22+$N$22=$C$3,F22-F19,"Falsch"),0)</f>
        <v>273.33333333333331</v>
      </c>
      <c r="G23" s="62" t="s">
        <v>26</v>
      </c>
      <c r="H23" s="63">
        <f>IF(COUNTA(G9)=1,IF($D$22+$F$22+$H$22+$J$22+$L$22+$N$22=$C$3,H22-H19,"Falsch"),0)</f>
        <v>263.33333333333331</v>
      </c>
      <c r="I23" s="62" t="s">
        <v>26</v>
      </c>
      <c r="J23" s="63">
        <f>IF(COUNTA(I9)=1,IF($D$22+$F$22+$H$22+$J$22+$L$22+$N$22=$C$3,J22-J19,"Falsch"),0)</f>
        <v>0</v>
      </c>
      <c r="K23" s="62" t="s">
        <v>26</v>
      </c>
      <c r="L23" s="63">
        <f>IF(COUNTA(K9)=1,IF($D$22+$F$22+$H$22+$J$22+$L$22+$N$22=$C$3,L22-L19,"Falsch"),0)</f>
        <v>0</v>
      </c>
      <c r="M23" s="62" t="s">
        <v>26</v>
      </c>
      <c r="N23" s="63">
        <f>IF(COUNTA(M9)=1,IF($D$22+$F$22+$H$22+$J$22+$L$22+$N$22=$C$3,N22-N19,"Falsch"),0)</f>
        <v>0</v>
      </c>
    </row>
    <row r="24" spans="1:14" ht="16" thickTop="1">
      <c r="A24" s="21"/>
      <c r="B24" s="65"/>
      <c r="C24" s="53"/>
      <c r="D24" s="54"/>
      <c r="E24" s="54"/>
      <c r="F24" s="54"/>
      <c r="G24" s="54"/>
      <c r="H24" s="55"/>
      <c r="I24" s="54"/>
      <c r="J24" s="54"/>
      <c r="K24" s="54"/>
      <c r="L24" s="54"/>
      <c r="M24" s="54"/>
      <c r="N24" s="56"/>
    </row>
    <row r="25" spans="1:14" ht="15" customHeight="1">
      <c r="A25" s="21"/>
      <c r="B25" s="65"/>
      <c r="C25" s="118" t="str">
        <f>IF(ABS($D$33+$F$33+$H$33+$J$33+$L$33+$N$33)&lt;0.011,"Hier können Posten eingetragen werden, die nicht in die Gesamtausgaben einfließen","Die Summe der eingetragenen Posten ist "&amp;ROUND(D33+F33+H33+J33+L33+N33,4)&amp;", muss jedoch 0 ergeben. Bitte Eingaben prüfen")</f>
        <v>Hier können Posten eingetragen werden, die nicht in die Gesamtausgaben einfließen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20"/>
    </row>
    <row r="26" spans="1:14" ht="30" customHeight="1">
      <c r="A26" s="21"/>
      <c r="B26" s="65"/>
      <c r="C26" s="58" t="s">
        <v>24</v>
      </c>
      <c r="D26" s="84">
        <v>233.33</v>
      </c>
      <c r="E26" s="57" t="s">
        <v>19</v>
      </c>
      <c r="F26" s="84">
        <v>10</v>
      </c>
      <c r="G26" s="57" t="s">
        <v>20</v>
      </c>
      <c r="H26" s="84">
        <v>-10</v>
      </c>
      <c r="I26" s="57"/>
      <c r="J26" s="84"/>
      <c r="K26" s="57"/>
      <c r="L26" s="84"/>
      <c r="M26" s="57"/>
      <c r="N26" s="84"/>
    </row>
    <row r="27" spans="1:14" ht="30">
      <c r="A27" s="21"/>
      <c r="B27" s="65"/>
      <c r="C27" s="58"/>
      <c r="D27" s="84"/>
      <c r="E27" s="57" t="s">
        <v>23</v>
      </c>
      <c r="F27" s="84">
        <v>-233.33</v>
      </c>
      <c r="G27" s="57"/>
      <c r="H27" s="84"/>
      <c r="I27" s="57"/>
      <c r="J27" s="84"/>
      <c r="K27" s="57"/>
      <c r="L27" s="84"/>
      <c r="M27" s="57"/>
      <c r="N27" s="84"/>
    </row>
    <row r="28" spans="1:14">
      <c r="A28" s="21"/>
      <c r="B28" s="65"/>
      <c r="C28" s="58"/>
      <c r="D28" s="85"/>
      <c r="E28" s="57"/>
      <c r="F28" s="84"/>
      <c r="G28" s="57"/>
      <c r="H28" s="84"/>
      <c r="I28" s="57"/>
      <c r="J28" s="85"/>
      <c r="K28" s="57"/>
      <c r="L28" s="84"/>
      <c r="M28" s="57"/>
      <c r="N28" s="84"/>
    </row>
    <row r="29" spans="1:14">
      <c r="A29" s="21"/>
      <c r="B29" s="65"/>
      <c r="C29" s="80"/>
      <c r="D29" s="88"/>
      <c r="E29" s="81"/>
      <c r="F29" s="88"/>
      <c r="G29" s="81"/>
      <c r="H29" s="88"/>
      <c r="I29" s="81"/>
      <c r="J29" s="88"/>
      <c r="K29" s="81"/>
      <c r="L29" s="88"/>
      <c r="M29" s="81"/>
      <c r="N29" s="88"/>
    </row>
    <row r="30" spans="1:14">
      <c r="A30" s="21"/>
      <c r="B30" s="65"/>
      <c r="C30" s="58"/>
      <c r="D30" s="84"/>
      <c r="E30" s="57"/>
      <c r="F30" s="84"/>
      <c r="G30" s="57"/>
      <c r="H30" s="84"/>
      <c r="I30" s="57"/>
      <c r="J30" s="84"/>
      <c r="K30" s="57"/>
      <c r="L30" s="84"/>
      <c r="M30" s="57"/>
      <c r="N30" s="84"/>
    </row>
    <row r="31" spans="1:14">
      <c r="A31" s="21"/>
      <c r="B31" s="65"/>
      <c r="C31" s="58"/>
      <c r="D31" s="84"/>
      <c r="E31" s="57"/>
      <c r="F31" s="84"/>
      <c r="G31" s="57"/>
      <c r="H31" s="84"/>
      <c r="I31" s="57"/>
      <c r="J31" s="84"/>
      <c r="K31" s="57"/>
      <c r="L31" s="84"/>
      <c r="M31" s="57"/>
      <c r="N31" s="84"/>
    </row>
    <row r="32" spans="1:14" ht="16" thickBot="1">
      <c r="A32" s="21"/>
      <c r="B32" s="65"/>
      <c r="C32" s="59"/>
      <c r="D32" s="86"/>
      <c r="E32" s="60"/>
      <c r="F32" s="87"/>
      <c r="G32" s="60"/>
      <c r="H32" s="87"/>
      <c r="I32" s="60"/>
      <c r="J32" s="86"/>
      <c r="K32" s="60"/>
      <c r="L32" s="87"/>
      <c r="M32" s="60"/>
      <c r="N32" s="87"/>
    </row>
    <row r="33" spans="1:18" ht="16" thickTop="1">
      <c r="A33" s="21"/>
      <c r="B33" s="65"/>
      <c r="C33" s="68" t="str">
        <f>IF(D33&lt;0,"Summe bezahlt","Summe erhalten")</f>
        <v>Summe erhalten</v>
      </c>
      <c r="D33" s="69">
        <f>SUM(D26:D32)</f>
        <v>233.33</v>
      </c>
      <c r="E33" s="68" t="str">
        <f>IF(F33&lt;0,"Summe bezahlt","Summe erhalten")</f>
        <v>Summe bezahlt</v>
      </c>
      <c r="F33" s="69">
        <f>SUM(F26:F32)</f>
        <v>-223.33</v>
      </c>
      <c r="G33" s="68" t="str">
        <f>IF(H33&lt;0,"Summe bezahlt","Summe erhalten")</f>
        <v>Summe bezahlt</v>
      </c>
      <c r="H33" s="69">
        <f>SUM(H26:H32)</f>
        <v>-10</v>
      </c>
      <c r="I33" s="68" t="str">
        <f>IF(J33&lt;0,"Summe bezahlt","Summe erhalten")</f>
        <v>Summe erhalten</v>
      </c>
      <c r="J33" s="69">
        <f>SUM(J26:J32)</f>
        <v>0</v>
      </c>
      <c r="K33" s="68" t="str">
        <f>IF(L33&lt;0,"Summe bezahlt","Summe erhalten")</f>
        <v>Summe erhalten</v>
      </c>
      <c r="L33" s="69">
        <f>SUM(L26:L32)</f>
        <v>0</v>
      </c>
      <c r="M33" s="68" t="str">
        <f>IF(N33&lt;0,"Summe bezahlt","Summe erhalten")</f>
        <v>Summe erhalten</v>
      </c>
      <c r="N33" s="83">
        <f>SUM(N26:N32)</f>
        <v>0</v>
      </c>
    </row>
    <row r="34" spans="1:18" ht="31" thickBot="1">
      <c r="A34" s="21"/>
      <c r="B34" s="65"/>
      <c r="C34" s="70" t="str">
        <f>IF(COUNTA(C9)=1,IF(D34&lt;0,C9&amp;" bekommt insgesamt noch",C9&amp;" zahlt insgesamt noch"),"")</f>
        <v>Skipper bekommt insgesamt noch</v>
      </c>
      <c r="D34" s="25">
        <f>IF(COUNTA(C9)=1,D23+D33,"")</f>
        <v>-303.3366666666667</v>
      </c>
      <c r="E34" s="70" t="str">
        <f>IF(COUNTA(E9)=1,IF(F34&lt;0,E9&amp;" bekommt insgesamt noch",E9&amp;" zahlt insgesamt noch"),"")</f>
        <v>Crew 1 zahlt insgesamt noch</v>
      </c>
      <c r="F34" s="25">
        <f>IF(COUNTA(E9)=1,F23+F33,"")</f>
        <v>50.003333333333302</v>
      </c>
      <c r="G34" s="70" t="str">
        <f>IF(COUNTA(G9)=1,IF(H34&lt;0,G9&amp;" bekommt insgesamt noch",G9&amp;" zahlt insgesamt noch"),"")</f>
        <v>Crew 2 zahlt insgesamt noch</v>
      </c>
      <c r="H34" s="25">
        <f>IF(COUNTA(G9)=1,H23+H33,"")</f>
        <v>253.33333333333331</v>
      </c>
      <c r="I34" s="70" t="str">
        <f>IF(COUNTA(I9)=1,IF(J34&lt;0,I9&amp;" bekommt insgesamt noch",I9&amp;" zahlt insgesamt noch"),"")</f>
        <v/>
      </c>
      <c r="J34" s="25" t="str">
        <f>IF(COUNTA(I9)=1,J23+J33,"")</f>
        <v/>
      </c>
      <c r="K34" s="70" t="str">
        <f>IF(COUNTA(K9)=1,IF(L34&lt;0,K9&amp;" bekommt insgesamt noch",K9&amp;" zahlt insgesamt noch"),"")</f>
        <v/>
      </c>
      <c r="L34" s="25" t="str">
        <f>IF(COUNTA(K9)=1,L23+L33,"")</f>
        <v/>
      </c>
      <c r="M34" s="70" t="str">
        <f>IF(COUNTA(M9)=1,IF(N34&lt;0,M9&amp;" bekommt insgesamt noch",M9&amp;" zahlt insgesamt noch"),"")</f>
        <v/>
      </c>
      <c r="N34" s="25" t="str">
        <f>IF(COUNTA(M9)=1,N23+N33,"")</f>
        <v/>
      </c>
    </row>
    <row r="35" spans="1:18">
      <c r="A35" s="21"/>
      <c r="B35" s="6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8">
      <c r="D36" s="24"/>
      <c r="L36" s="16"/>
      <c r="M36" s="17"/>
    </row>
    <row r="37" spans="1:18" ht="16" customHeight="1">
      <c r="C37" s="10" t="s">
        <v>1</v>
      </c>
      <c r="D37" s="11">
        <f>IF(COUNTA(C9)=1,D23+SUM(D26:D32)+B40-D39,"")</f>
        <v>-6.6666666666606034E-3</v>
      </c>
      <c r="E37" s="10"/>
      <c r="F37" s="11">
        <f>IF(COUNTA(E9)=1,F23+SUM(F26:F32)+B41-F39,"")</f>
        <v>3.33333333330188E-3</v>
      </c>
      <c r="G37" s="12"/>
      <c r="H37" s="11">
        <f>IF(COUNTA(G9)=1,H23+SUM(H26:H32)+B42-H39,"")</f>
        <v>3.33333333330188E-3</v>
      </c>
      <c r="I37" s="12"/>
      <c r="J37" s="11" t="str">
        <f>IF(COUNTA(I9)=1,J23+SUM(J26:J32)+B43-J39,"")</f>
        <v/>
      </c>
      <c r="K37" s="12"/>
      <c r="L37" s="11" t="str">
        <f>IF(COUNTA(K9)=1,L23+SUM(L26:L32)+B44-L39,"")</f>
        <v/>
      </c>
      <c r="M37" s="12"/>
      <c r="N37" s="11" t="str">
        <f>IF(COUNTA(M9)=1,N23+SUM(N26:N32)+B45-N39,"")</f>
        <v/>
      </c>
      <c r="P37" s="64"/>
      <c r="Q37" s="64"/>
      <c r="R37" s="64"/>
    </row>
    <row r="38" spans="1:18">
      <c r="A38" s="127" t="s">
        <v>3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P38" s="64"/>
      <c r="Q38" s="64"/>
      <c r="R38" s="64"/>
    </row>
    <row r="39" spans="1:18" ht="20" customHeight="1" thickBot="1">
      <c r="A39" s="76"/>
      <c r="B39" s="77"/>
      <c r="C39" s="13" t="str">
        <f>IF(COUNTA(C9)=1,C9&amp;" zahlt","")</f>
        <v>Skipper zahlt</v>
      </c>
      <c r="D39" s="14">
        <f>IF(COUNTA(C9)=1,SUM(C40:D45),"")</f>
        <v>0</v>
      </c>
      <c r="E39" s="13" t="str">
        <f>IF(COUNTA(E9)=1,E9&amp;" zahlt","")</f>
        <v>Crew 1 zahlt</v>
      </c>
      <c r="F39" s="14">
        <f>IF(COUNTA(E9)=1,SUM(E40:F45),"")</f>
        <v>50</v>
      </c>
      <c r="G39" s="13" t="str">
        <f>IF(COUNTA(G9)=1,G9&amp;" zahlt","")</f>
        <v>Crew 2 zahlt</v>
      </c>
      <c r="H39" s="14">
        <f>IF(COUNTA(G9)=1,SUM(G40:H45),"")</f>
        <v>253.33</v>
      </c>
      <c r="I39" s="13" t="str">
        <f>IF(COUNTA(I9)=1,I9&amp;" zahlt","")</f>
        <v/>
      </c>
      <c r="J39" s="14" t="str">
        <f>IF(COUNTA(I9)=1,SUM(I40:J45),"")</f>
        <v/>
      </c>
      <c r="K39" s="13" t="str">
        <f>IF(COUNTA(K9)=1,K9&amp;" zahlt","")</f>
        <v/>
      </c>
      <c r="L39" s="14" t="str">
        <f>IF(COUNTA(K9)=1,SUM(K40:L45),"")</f>
        <v/>
      </c>
      <c r="M39" s="13" t="str">
        <f>IF(COUNTA(M9)=1,M9&amp;" zahlt","")</f>
        <v/>
      </c>
      <c r="N39" s="14" t="str">
        <f>IF(COUNTA(M9)=1,SUM(M40:N45),"")</f>
        <v/>
      </c>
      <c r="P39" s="64"/>
      <c r="Q39" s="64"/>
      <c r="R39" s="64"/>
    </row>
    <row r="40" spans="1:18" ht="16" thickTop="1">
      <c r="A40" s="78" t="str">
        <f>IF(COUNTA(C9)=1,C9&amp;" bekommt","")</f>
        <v>Skipper bekommt</v>
      </c>
      <c r="B40" s="73">
        <f>IF(COUNTA(C9)=1,SUM(C40:N40),"")</f>
        <v>303.33000000000004</v>
      </c>
      <c r="C40" s="99"/>
      <c r="D40" s="99"/>
      <c r="E40" s="97">
        <v>50</v>
      </c>
      <c r="F40" s="97"/>
      <c r="G40" s="97">
        <v>253.33</v>
      </c>
      <c r="H40" s="97"/>
      <c r="I40" s="98"/>
      <c r="J40" s="98"/>
      <c r="K40" s="98"/>
      <c r="L40" s="98"/>
      <c r="M40" s="98"/>
      <c r="N40" s="108"/>
      <c r="P40" s="64"/>
      <c r="Q40" s="64"/>
      <c r="R40" s="64"/>
    </row>
    <row r="41" spans="1:18">
      <c r="A41" s="72" t="str">
        <f>IF(COUNTA(E9)=1,E9&amp;" bekommt","")</f>
        <v>Crew 1 bekommt</v>
      </c>
      <c r="B41" s="73">
        <f>IF(COUNTA(E9)=1,SUM(C41:N41),"")</f>
        <v>0</v>
      </c>
      <c r="C41" s="95"/>
      <c r="D41" s="95"/>
      <c r="E41" s="94"/>
      <c r="F41" s="94"/>
      <c r="G41" s="110"/>
      <c r="H41" s="110"/>
      <c r="I41" s="93"/>
      <c r="J41" s="93"/>
      <c r="K41" s="93"/>
      <c r="L41" s="93"/>
      <c r="M41" s="93"/>
      <c r="N41" s="107"/>
      <c r="P41" s="64"/>
      <c r="Q41" s="64"/>
      <c r="R41" s="64"/>
    </row>
    <row r="42" spans="1:18">
      <c r="A42" s="74" t="str">
        <f>IF(COUNTA(G9)=1,G9&amp;" bekommt","")</f>
        <v>Crew 2 bekommt</v>
      </c>
      <c r="B42" s="73">
        <f>IF(COUNTA(G9)=1,SUM(C42:N42),"")</f>
        <v>0</v>
      </c>
      <c r="C42" s="96"/>
      <c r="D42" s="96"/>
      <c r="E42" s="95"/>
      <c r="F42" s="95"/>
      <c r="G42" s="94"/>
      <c r="H42" s="94"/>
      <c r="I42" s="93"/>
      <c r="J42" s="93"/>
      <c r="K42" s="93"/>
      <c r="L42" s="93"/>
      <c r="M42" s="93"/>
      <c r="N42" s="107"/>
      <c r="P42" s="64"/>
      <c r="Q42" s="64"/>
      <c r="R42" s="64"/>
    </row>
    <row r="43" spans="1:18">
      <c r="A43" s="74" t="str">
        <f>IF(COUNTA(I9)=1,I9&amp;" bekommt","")</f>
        <v/>
      </c>
      <c r="B43" s="73" t="str">
        <f>IF(COUNTA(I9)=1,SUM(C43:N43),"")</f>
        <v/>
      </c>
      <c r="C43" s="96"/>
      <c r="D43" s="96"/>
      <c r="E43" s="96"/>
      <c r="F43" s="96"/>
      <c r="G43" s="96"/>
      <c r="H43" s="96"/>
      <c r="I43" s="109"/>
      <c r="J43" s="109"/>
      <c r="K43" s="93"/>
      <c r="L43" s="93"/>
      <c r="M43" s="93"/>
      <c r="N43" s="107"/>
      <c r="P43" s="64"/>
      <c r="Q43" s="64"/>
      <c r="R43" s="64"/>
    </row>
    <row r="44" spans="1:18">
      <c r="A44" s="74" t="str">
        <f>IF(COUNTA(K9)=1,K9&amp;" bekommt","")</f>
        <v/>
      </c>
      <c r="B44" s="73" t="str">
        <f>IF(COUNTA(K$9)=1,SUM(C44:N44),"")</f>
        <v/>
      </c>
      <c r="C44" s="96"/>
      <c r="D44" s="96"/>
      <c r="E44" s="96"/>
      <c r="F44" s="96"/>
      <c r="G44" s="95"/>
      <c r="H44" s="95"/>
      <c r="I44" s="93"/>
      <c r="J44" s="93"/>
      <c r="K44" s="126"/>
      <c r="L44" s="126"/>
      <c r="M44" s="93"/>
      <c r="N44" s="107"/>
      <c r="P44" s="64"/>
      <c r="Q44" s="64"/>
      <c r="R44" s="64"/>
    </row>
    <row r="45" spans="1:18">
      <c r="A45" s="75" t="str">
        <f>IF(COUNTA(M9)=1,M9&amp;" bekommt","")</f>
        <v/>
      </c>
      <c r="B45" s="79" t="str">
        <f>IF(COUNTA(M$9)=1,SUM(C45:N45),"")</f>
        <v/>
      </c>
      <c r="C45" s="121"/>
      <c r="D45" s="121"/>
      <c r="E45" s="121"/>
      <c r="F45" s="121"/>
      <c r="G45" s="122"/>
      <c r="H45" s="122"/>
      <c r="I45" s="123"/>
      <c r="J45" s="123"/>
      <c r="K45" s="123"/>
      <c r="L45" s="123"/>
      <c r="M45" s="124"/>
      <c r="N45" s="125"/>
      <c r="P45" s="64"/>
      <c r="Q45" s="64"/>
      <c r="R45" s="64"/>
    </row>
    <row r="47" spans="1:18">
      <c r="H47" s="24"/>
    </row>
  </sheetData>
  <sheetProtection sheet="1" objects="1" scenarios="1" selectLockedCells="1"/>
  <mergeCells count="53">
    <mergeCell ref="C25:N25"/>
    <mergeCell ref="M44:N44"/>
    <mergeCell ref="E45:F45"/>
    <mergeCell ref="G45:H45"/>
    <mergeCell ref="I45:J45"/>
    <mergeCell ref="K45:L45"/>
    <mergeCell ref="M45:N45"/>
    <mergeCell ref="C45:D45"/>
    <mergeCell ref="C44:D44"/>
    <mergeCell ref="E44:F44"/>
    <mergeCell ref="G44:H44"/>
    <mergeCell ref="I44:J44"/>
    <mergeCell ref="K44:L44"/>
    <mergeCell ref="K41:L41"/>
    <mergeCell ref="A38:N38"/>
    <mergeCell ref="C43:D43"/>
    <mergeCell ref="C9:D9"/>
    <mergeCell ref="E9:F9"/>
    <mergeCell ref="G9:H9"/>
    <mergeCell ref="I9:J9"/>
    <mergeCell ref="C8:N8"/>
    <mergeCell ref="K9:L9"/>
    <mergeCell ref="M9:N9"/>
    <mergeCell ref="E43:F43"/>
    <mergeCell ref="G43:H43"/>
    <mergeCell ref="I43:J43"/>
    <mergeCell ref="C41:D41"/>
    <mergeCell ref="E41:F41"/>
    <mergeCell ref="G41:H41"/>
    <mergeCell ref="I41:J41"/>
    <mergeCell ref="M43:N43"/>
    <mergeCell ref="M42:N42"/>
    <mergeCell ref="M41:N41"/>
    <mergeCell ref="M40:N40"/>
    <mergeCell ref="K42:L42"/>
    <mergeCell ref="K40:L40"/>
    <mergeCell ref="K43:L43"/>
    <mergeCell ref="A1:C1"/>
    <mergeCell ref="A9:A14"/>
    <mergeCell ref="I42:J42"/>
    <mergeCell ref="G42:H42"/>
    <mergeCell ref="E42:F42"/>
    <mergeCell ref="C42:D42"/>
    <mergeCell ref="G40:H40"/>
    <mergeCell ref="I40:J40"/>
    <mergeCell ref="E40:F40"/>
    <mergeCell ref="C40:D40"/>
    <mergeCell ref="A2:B2"/>
    <mergeCell ref="A3:B3"/>
    <mergeCell ref="A4:B4"/>
    <mergeCell ref="A6:B6"/>
    <mergeCell ref="A5:B5"/>
    <mergeCell ref="G1:I1"/>
  </mergeCells>
  <phoneticPr fontId="25" type="noConversion"/>
  <conditionalFormatting sqref="C25:N25">
    <cfRule type="expression" dxfId="12" priority="36">
      <formula>ABS($D$33+$F$33+$H$33+$J$33+$L$33+$N$33)&gt;0.011</formula>
    </cfRule>
  </conditionalFormatting>
  <conditionalFormatting sqref="C21">
    <cfRule type="expression" dxfId="11" priority="21">
      <formula>AND(COUNTA(C9)&lt;1,COUNTA(D21)&gt;0)</formula>
    </cfRule>
    <cfRule type="expression" dxfId="10" priority="35">
      <formula>AND(D21&lt;0,COUNTA(C9)=1)</formula>
    </cfRule>
  </conditionalFormatting>
  <conditionalFormatting sqref="E21">
    <cfRule type="expression" dxfId="9" priority="9">
      <formula>AND(COUNTA(E9)&lt;1,COUNTA(F21)&gt;0)</formula>
    </cfRule>
    <cfRule type="expression" dxfId="8" priority="10">
      <formula>AND(F21&lt;0,COUNTA(E9)=1)</formula>
    </cfRule>
  </conditionalFormatting>
  <conditionalFormatting sqref="G21">
    <cfRule type="expression" dxfId="7" priority="7">
      <formula>AND(COUNTA(G9)&lt;1,COUNTA(H21)&gt;0)</formula>
    </cfRule>
    <cfRule type="expression" dxfId="6" priority="8">
      <formula>AND(H21&lt;0,COUNTA(G9)=1)</formula>
    </cfRule>
  </conditionalFormatting>
  <conditionalFormatting sqref="I21">
    <cfRule type="expression" dxfId="5" priority="5">
      <formula>AND(COUNTA(I9)&lt;1,COUNTA(J21)&gt;0)</formula>
    </cfRule>
    <cfRule type="expression" dxfId="4" priority="6">
      <formula>AND(J21&lt;0,COUNTA(I9)=1)</formula>
    </cfRule>
  </conditionalFormatting>
  <conditionalFormatting sqref="K21">
    <cfRule type="expression" dxfId="3" priority="3">
      <formula>AND(COUNTA(K9)&lt;1,COUNTA(L21)&gt;0)</formula>
    </cfRule>
    <cfRule type="expression" dxfId="2" priority="4">
      <formula>AND(L21&lt;0,COUNTA(K9)=1)</formula>
    </cfRule>
  </conditionalFormatting>
  <conditionalFormatting sqref="M21">
    <cfRule type="expression" dxfId="1" priority="1">
      <formula>AND(COUNTA(M9)&lt;1,COUNTA(N21)&gt;0)</formula>
    </cfRule>
    <cfRule type="expression" dxfId="0" priority="2">
      <formula>AND(N21&lt;0,COUNTA(M9)=1)</formula>
    </cfRule>
  </conditionalFormatting>
  <pageMargins left="0.75000000000000011" right="0.75000000000000011" top="1" bottom="1" header="0.5" footer="0.5"/>
  <pageSetup paperSize="9" scale="74" orientation="landscape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Malte Lassen</dc:creator>
  <cp:lastModifiedBy>Malte Lassen</cp:lastModifiedBy>
  <cp:lastPrinted>2012-05-31T08:34:58Z</cp:lastPrinted>
  <dcterms:created xsi:type="dcterms:W3CDTF">2010-11-29T20:17:36Z</dcterms:created>
  <dcterms:modified xsi:type="dcterms:W3CDTF">2012-07-16T07:32:30Z</dcterms:modified>
</cp:coreProperties>
</file>